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历史学（师范）" sheetId="3" r:id="rId1"/>
    <sheet name="法学" sheetId="4" r:id="rId2"/>
  </sheets>
  <definedNames>
    <definedName name="_xlnm._FilterDatabase" localSheetId="0" hidden="1">'历史学（师范）'!$A$1:$AD$106</definedName>
    <definedName name="_xlnm.Print_Area" localSheetId="0">'历史学（师范）'!$A$1:$X$111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<sst xmlns="http://schemas.openxmlformats.org/spreadsheetml/2006/main" count="1318" uniqueCount="349">
  <si>
    <t>附件5：</t>
  </si>
  <si>
    <t>历史文化学院（法学院）历史学（师范）专业2025年级综合测评排名表</t>
  </si>
  <si>
    <t>学院:</t>
  </si>
  <si>
    <t>（盖章）</t>
  </si>
  <si>
    <t>学院分管学生工作领导签名：</t>
  </si>
  <si>
    <t>学院</t>
  </si>
  <si>
    <t>专业</t>
  </si>
  <si>
    <t>年级</t>
  </si>
  <si>
    <t>班级</t>
  </si>
  <si>
    <t>学号</t>
  </si>
  <si>
    <t>姓名</t>
  </si>
  <si>
    <t>德育
考评分</t>
  </si>
  <si>
    <t>德育
加减分</t>
  </si>
  <si>
    <t>德育
成绩</t>
  </si>
  <si>
    <t>智育
考试分</t>
  </si>
  <si>
    <t>智育
加减分</t>
  </si>
  <si>
    <t>智育
成绩</t>
  </si>
  <si>
    <t>体育
测评分</t>
  </si>
  <si>
    <t>体育
加减分</t>
  </si>
  <si>
    <t>体育
成绩</t>
  </si>
  <si>
    <t>美育
基础分</t>
  </si>
  <si>
    <t>美育
奖惩分</t>
  </si>
  <si>
    <t>美育
成绩</t>
  </si>
  <si>
    <t>劳育
基础分</t>
  </si>
  <si>
    <t>劳育
奖惩分</t>
  </si>
  <si>
    <t>劳育
成绩</t>
  </si>
  <si>
    <t>综合
测评分</t>
  </si>
  <si>
    <t>综合测评排名</t>
  </si>
  <si>
    <t>学习成绩排名</t>
  </si>
  <si>
    <t>是否有不及格课程</t>
  </si>
  <si>
    <t>专业年级
总人数</t>
  </si>
  <si>
    <t>奖学金
等级</t>
  </si>
  <si>
    <t>单项
奖学金</t>
  </si>
  <si>
    <t>荣誉称号</t>
  </si>
  <si>
    <t>学生签名</t>
  </si>
  <si>
    <t>历史文化学院（法学院）</t>
  </si>
  <si>
    <t>历史学（师范）</t>
  </si>
  <si>
    <t>历师251</t>
  </si>
  <si>
    <t>2538110005</t>
  </si>
  <si>
    <t>杭玉华</t>
  </si>
  <si>
    <t>否</t>
  </si>
  <si>
    <t>一等奖学金</t>
  </si>
  <si>
    <t>优秀学生干部</t>
  </si>
  <si>
    <t>课程考核不合格</t>
  </si>
  <si>
    <t>社会工作奖</t>
  </si>
  <si>
    <t>历师252</t>
  </si>
  <si>
    <t>2538110012</t>
  </si>
  <si>
    <t>林怡</t>
  </si>
  <si>
    <t>徐静怡</t>
  </si>
  <si>
    <t>历师253</t>
  </si>
  <si>
    <t>周宁远</t>
  </si>
  <si>
    <t>三好学生</t>
  </si>
  <si>
    <t>德育分未达标</t>
  </si>
  <si>
    <t>李宛轩</t>
  </si>
  <si>
    <t>体育成绩不合格</t>
  </si>
  <si>
    <t>郑锘轩</t>
  </si>
  <si>
    <t>二等奖学金</t>
  </si>
  <si>
    <t>丁继贤</t>
  </si>
  <si>
    <t>郑珂鑫</t>
  </si>
  <si>
    <t>2538110006</t>
  </si>
  <si>
    <t>夏静琪</t>
  </si>
  <si>
    <t>2538110017</t>
  </si>
  <si>
    <t>王丹丹</t>
  </si>
  <si>
    <t>侯苏语</t>
  </si>
  <si>
    <t>体测成绩不合格</t>
  </si>
  <si>
    <t>霍承然</t>
  </si>
  <si>
    <t>曹诗瑶</t>
  </si>
  <si>
    <t>钱忠霖</t>
  </si>
  <si>
    <t>王欣怡</t>
  </si>
  <si>
    <t>宋一乐</t>
  </si>
  <si>
    <t>三等奖学金</t>
  </si>
  <si>
    <t>陈刘宣</t>
  </si>
  <si>
    <t>袁天豪</t>
  </si>
  <si>
    <t>张玉婷</t>
  </si>
  <si>
    <t>黄馨月</t>
  </si>
  <si>
    <t>罗彤</t>
  </si>
  <si>
    <t>林辰</t>
  </si>
  <si>
    <t>夏鑫</t>
  </si>
  <si>
    <t>张钰璇</t>
  </si>
  <si>
    <t>程心妍</t>
  </si>
  <si>
    <t>郑嘉静</t>
  </si>
  <si>
    <t>2538110021</t>
  </si>
  <si>
    <t>郭晴</t>
  </si>
  <si>
    <t>2538110008</t>
  </si>
  <si>
    <t>单彦婷</t>
  </si>
  <si>
    <t>吴梓柔</t>
  </si>
  <si>
    <t>陈炫睿</t>
  </si>
  <si>
    <t>李琼宇</t>
  </si>
  <si>
    <t>2538110019</t>
  </si>
  <si>
    <t>石施毅霖</t>
  </si>
  <si>
    <t>袁家和</t>
  </si>
  <si>
    <t>徐若涵</t>
  </si>
  <si>
    <t>朱倩影</t>
  </si>
  <si>
    <t>赵芯卉</t>
  </si>
  <si>
    <t>2538110024</t>
  </si>
  <si>
    <t>张诚洲</t>
  </si>
  <si>
    <t>钱雨婷</t>
  </si>
  <si>
    <t>2538110003</t>
  </si>
  <si>
    <t>芮德浩</t>
  </si>
  <si>
    <t>2538110001</t>
  </si>
  <si>
    <t>张珊珊</t>
  </si>
  <si>
    <t>2538110029</t>
  </si>
  <si>
    <t>周洪秀</t>
  </si>
  <si>
    <t>赵丹</t>
  </si>
  <si>
    <t>2538110007</t>
  </si>
  <si>
    <t>张彤</t>
  </si>
  <si>
    <t>2538110010</t>
  </si>
  <si>
    <t>袁缘</t>
  </si>
  <si>
    <t>吴思瑶</t>
  </si>
  <si>
    <t>王瀚毅</t>
  </si>
  <si>
    <t>2538110015</t>
  </si>
  <si>
    <t>韩思</t>
  </si>
  <si>
    <t>马原心</t>
  </si>
  <si>
    <t>江涵</t>
  </si>
  <si>
    <t>朱涵菲</t>
  </si>
  <si>
    <t>2538110011</t>
  </si>
  <si>
    <t>冯佳妮</t>
  </si>
  <si>
    <t>何嫣雲</t>
  </si>
  <si>
    <t>2538110009</t>
  </si>
  <si>
    <t>张敬宣</t>
  </si>
  <si>
    <t>2538110002</t>
  </si>
  <si>
    <t>杜莹</t>
  </si>
  <si>
    <t>付颖</t>
  </si>
  <si>
    <t>王冒瑞</t>
  </si>
  <si>
    <t>学业进步奖</t>
  </si>
  <si>
    <t>李飞扬</t>
  </si>
  <si>
    <t>2538110020</t>
  </si>
  <si>
    <t>杨逸然</t>
  </si>
  <si>
    <t>2538110023</t>
  </si>
  <si>
    <t>王柯文涵</t>
  </si>
  <si>
    <t>陈慕曦</t>
  </si>
  <si>
    <t>2538110026</t>
  </si>
  <si>
    <t>程心艺</t>
  </si>
  <si>
    <t>徐铭潞</t>
  </si>
  <si>
    <t>钱辰</t>
  </si>
  <si>
    <t>吕文婧</t>
  </si>
  <si>
    <t>王华平</t>
  </si>
  <si>
    <t>陈雨露</t>
  </si>
  <si>
    <t>2538110016</t>
  </si>
  <si>
    <t>王静涵</t>
  </si>
  <si>
    <t>李佳芮</t>
  </si>
  <si>
    <t>朱馨怡</t>
  </si>
  <si>
    <t>王曼宇</t>
  </si>
  <si>
    <t>马林怡</t>
  </si>
  <si>
    <t>冯铄涵</t>
  </si>
  <si>
    <t>余友双</t>
  </si>
  <si>
    <t>王丹娜</t>
  </si>
  <si>
    <t>刘一菲</t>
  </si>
  <si>
    <t>杨峰</t>
  </si>
  <si>
    <t>仲思锦</t>
  </si>
  <si>
    <t>李紫璁</t>
  </si>
  <si>
    <t>叶紫瑶</t>
  </si>
  <si>
    <t>李宇申</t>
  </si>
  <si>
    <t>黄林琳</t>
  </si>
  <si>
    <t>是</t>
  </si>
  <si>
    <t>2538110031</t>
  </si>
  <si>
    <t>张卜天</t>
  </si>
  <si>
    <t>付书羽</t>
  </si>
  <si>
    <t>2538110028</t>
  </si>
  <si>
    <t>赵宇翔</t>
  </si>
  <si>
    <t>顾子昊</t>
  </si>
  <si>
    <t>徐智谦</t>
  </si>
  <si>
    <t>唐靖蓉</t>
  </si>
  <si>
    <t>2538110027</t>
  </si>
  <si>
    <t>戚嘉鑫</t>
  </si>
  <si>
    <t>周津平</t>
  </si>
  <si>
    <t>刘思若</t>
  </si>
  <si>
    <t>沈雨欣</t>
  </si>
  <si>
    <t>肖国晟</t>
  </si>
  <si>
    <t>沈佳蕊</t>
  </si>
  <si>
    <t>2538110014</t>
  </si>
  <si>
    <t>周笑</t>
  </si>
  <si>
    <t>王思雅</t>
  </si>
  <si>
    <t>宋瑾</t>
  </si>
  <si>
    <t>王诗</t>
  </si>
  <si>
    <t>范佳怡</t>
  </si>
  <si>
    <t>张宇昊</t>
  </si>
  <si>
    <t>刘思远</t>
  </si>
  <si>
    <t>2538110030</t>
  </si>
  <si>
    <t>周子超</t>
  </si>
  <si>
    <t>倪海程</t>
  </si>
  <si>
    <t>填表说明：</t>
  </si>
  <si>
    <t>1.请勿变动表格格式。</t>
  </si>
  <si>
    <t>2.专业、年级、班级、学号、姓名请采用教务信息系统中导出的个人基本信息，勿手工输入，避免产生错误。</t>
  </si>
  <si>
    <t>3.德育成绩、智育成绩、体育成绩为百分制。</t>
  </si>
  <si>
    <t>4.综合测评排名符合优秀学生奖学金评比条件，但因“德育分未达标”、“课程考核不合格”或者“体育成绩不合格”等不符合者请在“奖学金等级”一栏进行标注。</t>
  </si>
  <si>
    <t>5.是否有不及格课程，指的是成绩单中列入综测范围的科目是否有不及格，请填写是或者否。</t>
  </si>
  <si>
    <t>历史文化学院（法学院）法学专业2025年级综合测评排名表</t>
  </si>
  <si>
    <t xml:space="preserve">学院: 历史文化学院（法学院）                            </t>
  </si>
  <si>
    <t>法学</t>
  </si>
  <si>
    <t>法学252</t>
  </si>
  <si>
    <t>保婵</t>
  </si>
  <si>
    <t>三好学生标兵</t>
  </si>
  <si>
    <t>法学251</t>
  </si>
  <si>
    <t>肖慧聪</t>
  </si>
  <si>
    <t>法学253</t>
  </si>
  <si>
    <t>王诗绮</t>
  </si>
  <si>
    <t>法学254</t>
  </si>
  <si>
    <t>邹思怡</t>
  </si>
  <si>
    <t>86,25</t>
  </si>
  <si>
    <t>杜兴如</t>
  </si>
  <si>
    <t>唐美玲</t>
  </si>
  <si>
    <t>郭心妍</t>
  </si>
  <si>
    <t>92.1639784946236</t>
  </si>
  <si>
    <t>马艺烁</t>
  </si>
  <si>
    <t>87,05</t>
  </si>
  <si>
    <t>朱琰</t>
  </si>
  <si>
    <t>李成瑞</t>
  </si>
  <si>
    <t>张元浩</t>
  </si>
  <si>
    <t>王新雅</t>
  </si>
  <si>
    <t>郭昱含</t>
  </si>
  <si>
    <t>黄翼</t>
  </si>
  <si>
    <t>戴岚琪</t>
  </si>
  <si>
    <t>赵馨语</t>
  </si>
  <si>
    <t>张志奇</t>
  </si>
  <si>
    <t>张语涵</t>
  </si>
  <si>
    <t>冯文顺</t>
  </si>
  <si>
    <t>施冠男</t>
  </si>
  <si>
    <t>薛筱妍</t>
  </si>
  <si>
    <t>88.1290322580645</t>
  </si>
  <si>
    <t>罗敏</t>
  </si>
  <si>
    <t>任希</t>
  </si>
  <si>
    <t>81,20</t>
  </si>
  <si>
    <t>闵晗</t>
  </si>
  <si>
    <t>万俣含</t>
  </si>
  <si>
    <t>徐浩鸣</t>
  </si>
  <si>
    <t>朱珈欣</t>
  </si>
  <si>
    <t>顾骏晖</t>
  </si>
  <si>
    <t>张琼瑶</t>
  </si>
  <si>
    <t>薛金英</t>
  </si>
  <si>
    <t>吴妤歆</t>
  </si>
  <si>
    <t>汪雨涵</t>
  </si>
  <si>
    <t>李昊天</t>
  </si>
  <si>
    <t>陈一苇</t>
  </si>
  <si>
    <t>邵静涵</t>
  </si>
  <si>
    <t>余倩</t>
  </si>
  <si>
    <t>芦雨希</t>
  </si>
  <si>
    <t>刘梦蕊</t>
  </si>
  <si>
    <t>李宇贤</t>
  </si>
  <si>
    <t>丁盼盼</t>
  </si>
  <si>
    <t>张湘婷</t>
  </si>
  <si>
    <t>徐诗月</t>
  </si>
  <si>
    <t>王可欣</t>
  </si>
  <si>
    <t>王钿钿</t>
  </si>
  <si>
    <t>许言</t>
  </si>
  <si>
    <t>梁海娜</t>
  </si>
  <si>
    <t>季杨溪</t>
  </si>
  <si>
    <t>胡蕊</t>
  </si>
  <si>
    <t>张默涵</t>
  </si>
  <si>
    <t>蒋粞羽</t>
  </si>
  <si>
    <t>李曼文</t>
  </si>
  <si>
    <t>金戴泽</t>
  </si>
  <si>
    <t>邓紫露</t>
  </si>
  <si>
    <t>华小雪</t>
  </si>
  <si>
    <t>李文博</t>
  </si>
  <si>
    <t>赵心瑜</t>
  </si>
  <si>
    <t>袁灿灿</t>
  </si>
  <si>
    <t>庄雨晨</t>
  </si>
  <si>
    <t>茆慧婷</t>
  </si>
  <si>
    <t>杨睿</t>
  </si>
  <si>
    <t>马一丹</t>
  </si>
  <si>
    <t>黄佳若</t>
  </si>
  <si>
    <t>朱芳溢</t>
  </si>
  <si>
    <t>陆裕沁</t>
  </si>
  <si>
    <t>曹芯严</t>
  </si>
  <si>
    <t>侯懿珂</t>
  </si>
  <si>
    <t>宋子扬</t>
  </si>
  <si>
    <t>洪启凤</t>
  </si>
  <si>
    <t>刘润田</t>
  </si>
  <si>
    <t>於佳瑶</t>
  </si>
  <si>
    <t>窦墨涵</t>
  </si>
  <si>
    <t>秦博宇</t>
  </si>
  <si>
    <t>欧雅琪</t>
  </si>
  <si>
    <t>张颖</t>
  </si>
  <si>
    <t>杨玉欣</t>
  </si>
  <si>
    <t>郑雅娴</t>
  </si>
  <si>
    <t>费熙雯</t>
  </si>
  <si>
    <t>张晨</t>
  </si>
  <si>
    <t>李心莲</t>
  </si>
  <si>
    <t>肖红</t>
  </si>
  <si>
    <t>姚梓骞</t>
  </si>
  <si>
    <t>胡琪迅</t>
  </si>
  <si>
    <t>陈冰洁</t>
  </si>
  <si>
    <t>高子洋</t>
  </si>
  <si>
    <t>任欣雨</t>
  </si>
  <si>
    <t>宋翔柱</t>
  </si>
  <si>
    <t>曾路</t>
  </si>
  <si>
    <t>梁智星</t>
  </si>
  <si>
    <t>郭全家</t>
  </si>
  <si>
    <t>孙祎</t>
  </si>
  <si>
    <t>76,10</t>
  </si>
  <si>
    <t>孙佳芮</t>
  </si>
  <si>
    <t>沈霄雨</t>
  </si>
  <si>
    <t>顾丁奕</t>
  </si>
  <si>
    <t>潘晓晴</t>
  </si>
  <si>
    <t>陈嘉乐</t>
  </si>
  <si>
    <t>黎之韵</t>
  </si>
  <si>
    <t>孔子玚</t>
  </si>
  <si>
    <t>聂佳薇</t>
  </si>
  <si>
    <t>钱程</t>
  </si>
  <si>
    <t>刘权宇</t>
  </si>
  <si>
    <t>王庆瑞</t>
  </si>
  <si>
    <t>陈又鸣</t>
  </si>
  <si>
    <t>周瑞杨</t>
  </si>
  <si>
    <t>75,95</t>
  </si>
  <si>
    <t>王瑞</t>
  </si>
  <si>
    <t>姜如</t>
  </si>
  <si>
    <t>范桠琪</t>
  </si>
  <si>
    <t>83,0</t>
  </si>
  <si>
    <t>吉诗雨</t>
  </si>
  <si>
    <t>农小兰</t>
  </si>
  <si>
    <t>王子旭</t>
  </si>
  <si>
    <t>刘嘉雯</t>
  </si>
  <si>
    <t>王圣昕</t>
  </si>
  <si>
    <t>杨媛伊</t>
  </si>
  <si>
    <t>张铭书</t>
  </si>
  <si>
    <t>高蕊</t>
  </si>
  <si>
    <t>李超</t>
  </si>
  <si>
    <t>潘泽凯</t>
  </si>
  <si>
    <t>侯静婷</t>
  </si>
  <si>
    <t>沈雁翎</t>
  </si>
  <si>
    <t>梁旭华</t>
  </si>
  <si>
    <t>张泽宁</t>
  </si>
  <si>
    <t>陈思雨</t>
  </si>
  <si>
    <t>郭默然</t>
  </si>
  <si>
    <t>韩浩然</t>
  </si>
  <si>
    <t>黄晨宇</t>
  </si>
  <si>
    <t>张搏闻</t>
  </si>
  <si>
    <t>张锡林</t>
  </si>
  <si>
    <t>徐歆佑</t>
  </si>
  <si>
    <t>鞠江天</t>
  </si>
  <si>
    <t>丁吴桐</t>
  </si>
  <si>
    <t>徐都林</t>
  </si>
  <si>
    <t>李想</t>
  </si>
  <si>
    <t>何攀峰</t>
  </si>
  <si>
    <t>张新阳</t>
  </si>
  <si>
    <t>81,35</t>
  </si>
  <si>
    <t>王怡凡</t>
  </si>
  <si>
    <t>71,90</t>
  </si>
  <si>
    <t>徐莫然</t>
  </si>
  <si>
    <t>李梓源</t>
  </si>
  <si>
    <t>2538110116G</t>
  </si>
  <si>
    <t>叶欣慧</t>
  </si>
  <si>
    <t>沈依睿</t>
  </si>
  <si>
    <t>胡正宇</t>
  </si>
  <si>
    <t>顾嘉舟</t>
  </si>
  <si>
    <t>王羽佳</t>
  </si>
  <si>
    <t>2538110125G</t>
  </si>
  <si>
    <t>黄健沛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</si>
</sst>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40">
    <font>
      <sz val="12"/>
      <name val="宋体"/>
      <charset val="134"/>
    </font>
    <font>
      <b/>
      <sz val="12"/>
      <name val="黑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4"/>
      <color rgb="FFFF0000"/>
      <name val="黑体"/>
      <charset val="134"/>
    </font>
    <font>
      <b/>
      <sz val="12"/>
      <name val="仿宋"/>
      <charset val="134"/>
    </font>
    <font>
      <sz val="12"/>
      <name val="仿宋"/>
      <charset val="134"/>
    </font>
    <font>
      <sz val="11"/>
      <name val="黑体"/>
      <charset val="134"/>
    </font>
    <font>
      <sz val="9"/>
      <name val="仿宋"/>
      <charset val="134"/>
    </font>
    <font>
      <sz val="10"/>
      <color rgb="FFFF0000"/>
      <name val="宋体"/>
      <charset val="134"/>
    </font>
    <font>
      <sz val="12"/>
      <name val="Times New Roman"/>
      <charset val="0"/>
    </font>
    <font>
      <sz val="12"/>
      <color rgb="FFFF0000"/>
      <name val="仿宋"/>
      <charset val="134"/>
    </font>
    <font>
      <u/>
      <sz val="12"/>
      <name val="Times New Roman"/>
      <charset val="0"/>
    </font>
    <font>
      <b/>
      <sz val="11"/>
      <color rgb="FFFF0000"/>
      <name val="黑体"/>
      <charset val="134"/>
    </font>
    <font>
      <sz val="10"/>
      <name val="仿宋"/>
      <charset val="134"/>
    </font>
    <font>
      <b/>
      <sz val="11"/>
      <name val="仿宋"/>
      <charset val="134"/>
    </font>
    <font>
      <sz val="11"/>
      <name val="仿宋"/>
      <charset val="134"/>
    </font>
    <font>
      <sz val="12"/>
      <color rgb="FFFF0000"/>
      <name val="宋体"/>
      <charset val="134"/>
    </font>
    <font>
      <sz val="12"/>
      <name val="Times New Roman"/>
      <charset val="134"/>
    </font>
    <font>
      <u/>
      <sz val="12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2" borderId="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8" applyNumberFormat="0" applyAlignment="0" applyProtection="0">
      <alignment vertical="center"/>
    </xf>
    <xf numFmtId="0" fontId="30" fillId="4" borderId="9" applyNumberFormat="0" applyAlignment="0" applyProtection="0">
      <alignment vertical="center"/>
    </xf>
    <xf numFmtId="0" fontId="31" fillId="4" borderId="8" applyNumberFormat="0" applyAlignment="0" applyProtection="0">
      <alignment vertical="center"/>
    </xf>
    <xf numFmtId="0" fontId="32" fillId="5" borderId="10" applyNumberFormat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76" fontId="8" fillId="0" borderId="2" xfId="0" applyNumberFormat="1" applyFont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7" fillId="0" borderId="0" xfId="0" applyFont="1"/>
    <xf numFmtId="0" fontId="18" fillId="0" borderId="0" xfId="0" applyFont="1" applyAlignment="1">
      <alignment vertical="center"/>
    </xf>
    <xf numFmtId="177" fontId="3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vertical="center"/>
    </xf>
    <xf numFmtId="177" fontId="18" fillId="0" borderId="0" xfId="0" applyNumberFormat="1" applyFont="1" applyAlignment="1">
      <alignment vertical="center"/>
    </xf>
    <xf numFmtId="177" fontId="7" fillId="0" borderId="1" xfId="0" applyNumberFormat="1" applyFont="1" applyBorder="1" applyAlignment="1">
      <alignment horizontal="center" vertical="center" wrapText="1"/>
    </xf>
    <xf numFmtId="177" fontId="8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177" fontId="16" fillId="0" borderId="0" xfId="0" applyNumberFormat="1" applyFont="1" applyAlignment="1">
      <alignment vertical="center"/>
    </xf>
    <xf numFmtId="0" fontId="8" fillId="0" borderId="2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A121"/>
  <sheetViews>
    <sheetView showOutlineSymbols="0" tabSelected="1" zoomScale="85" zoomScaleNormal="85" workbookViewId="0">
      <selection activeCell="F94" sqref="F94"/>
    </sheetView>
  </sheetViews>
  <sheetFormatPr defaultColWidth="9" defaultRowHeight="15" customHeight="1"/>
  <cols>
    <col min="1" max="1" width="18.55" style="3" customWidth="1"/>
    <col min="2" max="2" width="12.9416666666667" style="3" customWidth="1"/>
    <col min="3" max="3" width="9.5" style="5" customWidth="1"/>
    <col min="4" max="4" width="7.7" style="3" customWidth="1"/>
    <col min="5" max="5" width="9.83333333333333" style="3" customWidth="1"/>
    <col min="6" max="6" width="7.375" style="3" customWidth="1"/>
    <col min="7" max="7" width="6.58333333333333" style="4" customWidth="1"/>
    <col min="8" max="8" width="6.58333333333333" style="5" customWidth="1"/>
    <col min="9" max="9" width="6.91666666666667" style="4" customWidth="1"/>
    <col min="10" max="10" width="6.58333333333333" style="4" customWidth="1"/>
    <col min="11" max="11" width="6.58333333333333" style="5" customWidth="1"/>
    <col min="12" max="12" width="4.58333333333333" style="5" customWidth="1"/>
    <col min="13" max="13" width="6.58333333333333" style="4" customWidth="1"/>
    <col min="14" max="14" width="6.58333333333333" style="5" customWidth="1"/>
    <col min="15" max="15" width="6.91666666666667" style="4" customWidth="1"/>
    <col min="16" max="16" width="6.58333333333333" style="18" customWidth="1"/>
    <col min="17" max="17" width="7.58333333333333" style="18" customWidth="1"/>
    <col min="18" max="18" width="6.58333333333333" style="3" customWidth="1"/>
    <col min="19" max="19" width="7.5" style="19" customWidth="1"/>
    <col min="20" max="20" width="7.08333333333333" style="3" customWidth="1"/>
    <col min="21" max="21" width="7.08333333333333" style="5" customWidth="1"/>
    <col min="22" max="22" width="8" style="5" customWidth="1"/>
    <col min="23" max="23" width="8.33333333333333" style="42" customWidth="1"/>
    <col min="24" max="24" width="8.58333333333333" style="3" customWidth="1"/>
    <col min="25" max="25" width="8.65833333333333" style="3" customWidth="1"/>
    <col min="26" max="26" width="8.58333333333333" style="3" customWidth="1"/>
    <col min="27" max="27" width="12.6416666666667" style="3" customWidth="1"/>
    <col min="28" max="28" width="9.58333333333333" style="3" customWidth="1"/>
    <col min="29" max="29" width="10.5" style="3" customWidth="1"/>
    <col min="30" max="85" width="9" style="3"/>
    <col min="86" max="86" width="3.08333333333333" style="3" customWidth="1"/>
    <col min="87" max="87" width="13.0833333333333" style="3" customWidth="1"/>
    <col min="88" max="88" width="4.58333333333333" style="3" customWidth="1"/>
    <col min="89" max="89" width="11.2583333333333" style="3" customWidth="1"/>
    <col min="90" max="255" width="9" style="3"/>
  </cols>
  <sheetData>
    <row r="1" customHeight="1" spans="1:20">
      <c r="A1" s="1" t="s">
        <v>0</v>
      </c>
      <c r="B1" s="1"/>
      <c r="C1" s="2"/>
      <c r="T1" s="20"/>
    </row>
    <row r="2" s="40" customFormat="1" ht="18.75" spans="1:25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</row>
    <row r="3" s="41" customFormat="1" ht="15.75" spans="1:24">
      <c r="A3" s="7" t="s">
        <v>2</v>
      </c>
      <c r="B3" s="7"/>
      <c r="C3" s="7" t="s">
        <v>3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R3" s="8"/>
      <c r="S3" s="23"/>
      <c r="T3" s="8"/>
      <c r="U3" s="8"/>
      <c r="V3" s="43"/>
      <c r="W3" s="44"/>
      <c r="X3" s="7" t="s">
        <v>4</v>
      </c>
    </row>
    <row r="4" ht="41" customHeight="1" spans="1:261">
      <c r="A4" s="9" t="s">
        <v>5</v>
      </c>
      <c r="B4" s="9" t="s">
        <v>6</v>
      </c>
      <c r="C4" s="10" t="s">
        <v>7</v>
      </c>
      <c r="D4" s="9" t="s">
        <v>8</v>
      </c>
      <c r="E4" s="9" t="s">
        <v>9</v>
      </c>
      <c r="F4" s="9" t="s">
        <v>10</v>
      </c>
      <c r="G4" s="11" t="s">
        <v>11</v>
      </c>
      <c r="H4" s="10" t="s">
        <v>12</v>
      </c>
      <c r="I4" s="11" t="s">
        <v>13</v>
      </c>
      <c r="J4" s="11" t="s">
        <v>14</v>
      </c>
      <c r="K4" s="10" t="s">
        <v>15</v>
      </c>
      <c r="L4" s="10" t="s">
        <v>16</v>
      </c>
      <c r="M4" s="11" t="s">
        <v>17</v>
      </c>
      <c r="N4" s="10" t="s">
        <v>18</v>
      </c>
      <c r="O4" s="11" t="s">
        <v>19</v>
      </c>
      <c r="P4" s="11" t="s">
        <v>20</v>
      </c>
      <c r="Q4" s="10" t="s">
        <v>21</v>
      </c>
      <c r="R4" s="11" t="s">
        <v>22</v>
      </c>
      <c r="S4" s="11" t="s">
        <v>23</v>
      </c>
      <c r="T4" s="10" t="s">
        <v>24</v>
      </c>
      <c r="U4" s="11" t="s">
        <v>25</v>
      </c>
      <c r="V4" s="11" t="s">
        <v>26</v>
      </c>
      <c r="W4" s="45" t="s">
        <v>27</v>
      </c>
      <c r="X4" s="10" t="s">
        <v>28</v>
      </c>
      <c r="Y4" s="27" t="s">
        <v>29</v>
      </c>
      <c r="Z4" s="11" t="s">
        <v>30</v>
      </c>
      <c r="AA4" s="10" t="s">
        <v>31</v>
      </c>
      <c r="AB4" s="10" t="s">
        <v>32</v>
      </c>
      <c r="AC4" s="10" t="s">
        <v>33</v>
      </c>
      <c r="AD4" s="29" t="s">
        <v>34</v>
      </c>
      <c r="IV4" s="3"/>
      <c r="IW4" s="3"/>
      <c r="IX4" s="3"/>
      <c r="IY4" s="3"/>
      <c r="IZ4" s="3"/>
      <c r="JA4" s="3"/>
    </row>
    <row r="5" customHeight="1" spans="1:261">
      <c r="A5" s="12" t="s">
        <v>35</v>
      </c>
      <c r="B5" s="12" t="s">
        <v>36</v>
      </c>
      <c r="C5" s="13">
        <v>2025</v>
      </c>
      <c r="D5" s="12" t="s">
        <v>37</v>
      </c>
      <c r="E5" s="12" t="s">
        <v>38</v>
      </c>
      <c r="F5" s="12" t="s">
        <v>39</v>
      </c>
      <c r="G5" s="14">
        <v>80</v>
      </c>
      <c r="H5" s="13">
        <v>10.9</v>
      </c>
      <c r="I5" s="14">
        <f t="shared" ref="I5:I68" si="0">G5+H5</f>
        <v>90.9</v>
      </c>
      <c r="J5" s="14">
        <v>90.9120879120879</v>
      </c>
      <c r="K5" s="13">
        <v>1.3</v>
      </c>
      <c r="L5" s="13">
        <v>92.2120879120879</v>
      </c>
      <c r="M5" s="14">
        <v>85.25</v>
      </c>
      <c r="N5" s="13">
        <v>0</v>
      </c>
      <c r="O5" s="14">
        <v>85.25</v>
      </c>
      <c r="P5" s="14">
        <v>60</v>
      </c>
      <c r="Q5" s="14">
        <v>31</v>
      </c>
      <c r="R5" s="14">
        <v>91</v>
      </c>
      <c r="S5" s="14">
        <v>60</v>
      </c>
      <c r="T5" s="13">
        <v>19.945</v>
      </c>
      <c r="U5" s="14">
        <v>79.945</v>
      </c>
      <c r="V5" s="25">
        <f>I5*0.1+L5*0.75+O5*0.05+R5*0.05+U5*0.05</f>
        <v>91.0588159340659</v>
      </c>
      <c r="W5" s="46">
        <v>1</v>
      </c>
      <c r="X5" s="12">
        <v>3</v>
      </c>
      <c r="Y5" s="47" t="s">
        <v>40</v>
      </c>
      <c r="Z5" s="12">
        <v>102</v>
      </c>
      <c r="AA5" s="13" t="s">
        <v>41</v>
      </c>
      <c r="AB5" s="30"/>
      <c r="AC5" s="13" t="s">
        <v>42</v>
      </c>
      <c r="AD5" s="31"/>
      <c r="CO5" s="3" t="s">
        <v>43</v>
      </c>
      <c r="CQ5" s="3" t="s">
        <v>44</v>
      </c>
      <c r="IV5" s="3"/>
      <c r="IW5" s="3"/>
      <c r="IX5" s="3"/>
      <c r="IY5" s="3"/>
      <c r="IZ5" s="3"/>
      <c r="JA5" s="3"/>
    </row>
    <row r="6" customHeight="1" spans="1:261">
      <c r="A6" s="12" t="s">
        <v>35</v>
      </c>
      <c r="B6" s="12" t="s">
        <v>36</v>
      </c>
      <c r="C6" s="13">
        <v>2025</v>
      </c>
      <c r="D6" s="12" t="s">
        <v>45</v>
      </c>
      <c r="E6" s="12" t="s">
        <v>46</v>
      </c>
      <c r="F6" s="12" t="s">
        <v>47</v>
      </c>
      <c r="G6" s="14">
        <v>80</v>
      </c>
      <c r="H6" s="13">
        <v>6.2</v>
      </c>
      <c r="I6" s="14">
        <f t="shared" si="0"/>
        <v>86.2</v>
      </c>
      <c r="J6" s="14">
        <v>90.296</v>
      </c>
      <c r="K6" s="13">
        <v>3.2</v>
      </c>
      <c r="L6" s="13">
        <v>93.496</v>
      </c>
      <c r="M6" s="14">
        <v>84</v>
      </c>
      <c r="N6" s="13">
        <v>0</v>
      </c>
      <c r="O6" s="14">
        <v>84</v>
      </c>
      <c r="P6" s="14">
        <v>60</v>
      </c>
      <c r="Q6" s="14">
        <v>0</v>
      </c>
      <c r="R6" s="14">
        <v>60</v>
      </c>
      <c r="S6" s="14">
        <v>60</v>
      </c>
      <c r="T6" s="13">
        <v>15</v>
      </c>
      <c r="U6" s="14">
        <v>75</v>
      </c>
      <c r="V6" s="25">
        <f>I6*0.1+L6*0.75+O6*0.05+R6*0.05+U6*0.05</f>
        <v>89.692</v>
      </c>
      <c r="W6" s="46">
        <v>2</v>
      </c>
      <c r="X6" s="12">
        <v>5</v>
      </c>
      <c r="Y6" s="47" t="s">
        <v>40</v>
      </c>
      <c r="Z6" s="12">
        <v>102</v>
      </c>
      <c r="AA6" s="13" t="s">
        <v>41</v>
      </c>
      <c r="AB6" s="30"/>
      <c r="AC6" s="13"/>
      <c r="AD6" s="31"/>
      <c r="IV6" s="3"/>
      <c r="IW6" s="3"/>
      <c r="IX6" s="3"/>
      <c r="IY6" s="3"/>
      <c r="IZ6" s="3"/>
      <c r="JA6" s="3"/>
    </row>
    <row r="7" customHeight="1" spans="1:261">
      <c r="A7" s="12" t="s">
        <v>35</v>
      </c>
      <c r="B7" s="12" t="s">
        <v>36</v>
      </c>
      <c r="C7" s="13">
        <v>2025</v>
      </c>
      <c r="D7" s="12" t="s">
        <v>37</v>
      </c>
      <c r="E7" s="12">
        <v>2538110052</v>
      </c>
      <c r="F7" s="12" t="s">
        <v>48</v>
      </c>
      <c r="G7" s="14">
        <v>80</v>
      </c>
      <c r="H7" s="13">
        <v>6.95</v>
      </c>
      <c r="I7" s="14">
        <f t="shared" si="0"/>
        <v>86.95</v>
      </c>
      <c r="J7" s="14">
        <v>92.4945054945055</v>
      </c>
      <c r="K7" s="13">
        <v>1.05</v>
      </c>
      <c r="L7" s="13">
        <v>93.5445054945055</v>
      </c>
      <c r="M7" s="14">
        <v>80.5</v>
      </c>
      <c r="N7" s="13">
        <v>0</v>
      </c>
      <c r="O7" s="14">
        <v>80.5</v>
      </c>
      <c r="P7" s="14">
        <v>60</v>
      </c>
      <c r="Q7" s="14">
        <v>0</v>
      </c>
      <c r="R7" s="14">
        <v>60</v>
      </c>
      <c r="S7" s="14">
        <v>60</v>
      </c>
      <c r="T7" s="13">
        <v>13</v>
      </c>
      <c r="U7" s="14">
        <v>73</v>
      </c>
      <c r="V7" s="25">
        <v>89.5283791208791</v>
      </c>
      <c r="W7" s="46">
        <v>3</v>
      </c>
      <c r="X7" s="12">
        <v>1</v>
      </c>
      <c r="Y7" s="47" t="s">
        <v>40</v>
      </c>
      <c r="Z7" s="12">
        <v>102</v>
      </c>
      <c r="AA7" s="13" t="s">
        <v>41</v>
      </c>
      <c r="AB7" s="30"/>
      <c r="AC7" s="13"/>
      <c r="AD7" s="31"/>
      <c r="IV7" s="3"/>
      <c r="IW7" s="3"/>
      <c r="IX7" s="3"/>
      <c r="IY7" s="3"/>
      <c r="IZ7" s="3"/>
      <c r="JA7" s="3"/>
    </row>
    <row r="8" customHeight="1" spans="1:261">
      <c r="A8" s="12" t="s">
        <v>35</v>
      </c>
      <c r="B8" s="12" t="s">
        <v>36</v>
      </c>
      <c r="C8" s="13">
        <v>2025</v>
      </c>
      <c r="D8" s="12" t="s">
        <v>49</v>
      </c>
      <c r="E8" s="12">
        <v>2538110095</v>
      </c>
      <c r="F8" s="12" t="s">
        <v>50</v>
      </c>
      <c r="G8" s="14">
        <v>80</v>
      </c>
      <c r="H8" s="13">
        <v>12.1</v>
      </c>
      <c r="I8" s="14">
        <f t="shared" si="0"/>
        <v>92.1</v>
      </c>
      <c r="J8" s="14">
        <v>89.8791</v>
      </c>
      <c r="K8" s="13">
        <v>1</v>
      </c>
      <c r="L8" s="13">
        <v>90.8791</v>
      </c>
      <c r="M8" s="14">
        <v>81.1</v>
      </c>
      <c r="N8" s="13">
        <v>0</v>
      </c>
      <c r="O8" s="14">
        <v>81.1</v>
      </c>
      <c r="P8" s="14">
        <v>60</v>
      </c>
      <c r="Q8" s="14">
        <v>5</v>
      </c>
      <c r="R8" s="14">
        <v>65</v>
      </c>
      <c r="S8" s="14">
        <v>60</v>
      </c>
      <c r="T8" s="13">
        <v>25</v>
      </c>
      <c r="U8" s="14">
        <v>85</v>
      </c>
      <c r="V8" s="25">
        <v>88.924325</v>
      </c>
      <c r="W8" s="46">
        <v>4</v>
      </c>
      <c r="X8" s="12">
        <v>6</v>
      </c>
      <c r="Y8" s="47" t="s">
        <v>40</v>
      </c>
      <c r="Z8" s="12">
        <v>102</v>
      </c>
      <c r="AA8" s="13" t="s">
        <v>41</v>
      </c>
      <c r="AB8" s="30"/>
      <c r="AC8" s="13" t="s">
        <v>51</v>
      </c>
      <c r="AD8" s="31"/>
      <c r="CO8" s="3" t="s">
        <v>52</v>
      </c>
      <c r="IV8" s="3"/>
      <c r="IW8" s="3"/>
      <c r="IX8" s="3"/>
      <c r="IY8" s="3"/>
      <c r="IZ8" s="3"/>
      <c r="JA8" s="3"/>
    </row>
    <row r="9" customHeight="1" spans="1:261">
      <c r="A9" s="12" t="s">
        <v>35</v>
      </c>
      <c r="B9" s="12" t="s">
        <v>36</v>
      </c>
      <c r="C9" s="13">
        <v>2025</v>
      </c>
      <c r="D9" s="12" t="s">
        <v>45</v>
      </c>
      <c r="E9" s="12">
        <v>2538110044</v>
      </c>
      <c r="F9" s="12" t="s">
        <v>53</v>
      </c>
      <c r="G9" s="14">
        <v>80</v>
      </c>
      <c r="H9" s="13">
        <v>8.45</v>
      </c>
      <c r="I9" s="14">
        <f t="shared" si="0"/>
        <v>88.45</v>
      </c>
      <c r="J9" s="14">
        <v>88.5604395604396</v>
      </c>
      <c r="K9" s="13">
        <v>3</v>
      </c>
      <c r="L9" s="13">
        <v>91.5604395604396</v>
      </c>
      <c r="M9" s="14">
        <v>70.8</v>
      </c>
      <c r="N9" s="13">
        <v>0</v>
      </c>
      <c r="O9" s="14">
        <v>70.8</v>
      </c>
      <c r="P9" s="14">
        <v>60</v>
      </c>
      <c r="Q9" s="14">
        <v>11</v>
      </c>
      <c r="R9" s="14">
        <v>71</v>
      </c>
      <c r="S9" s="14">
        <v>60</v>
      </c>
      <c r="T9" s="13">
        <v>21.69</v>
      </c>
      <c r="U9" s="14">
        <v>81.69</v>
      </c>
      <c r="V9" s="25">
        <v>88.6898296703297</v>
      </c>
      <c r="W9" s="46">
        <v>5</v>
      </c>
      <c r="X9" s="12">
        <v>15</v>
      </c>
      <c r="Y9" s="47" t="s">
        <v>40</v>
      </c>
      <c r="Z9" s="12">
        <v>102</v>
      </c>
      <c r="AA9" s="16" t="s">
        <v>41</v>
      </c>
      <c r="AB9" s="30"/>
      <c r="AC9" s="13"/>
      <c r="AD9" s="31"/>
      <c r="CO9" s="3" t="s">
        <v>54</v>
      </c>
      <c r="IV9" s="3"/>
      <c r="IW9" s="3"/>
      <c r="IX9" s="3"/>
      <c r="IY9" s="3"/>
      <c r="IZ9" s="3"/>
      <c r="JA9" s="3"/>
    </row>
    <row r="10" customHeight="1" spans="1:261">
      <c r="A10" s="12" t="s">
        <v>35</v>
      </c>
      <c r="B10" s="12" t="s">
        <v>36</v>
      </c>
      <c r="C10" s="13">
        <v>2025</v>
      </c>
      <c r="D10" s="12" t="s">
        <v>45</v>
      </c>
      <c r="E10" s="12">
        <v>2538110046</v>
      </c>
      <c r="F10" s="12" t="s">
        <v>55</v>
      </c>
      <c r="G10" s="14">
        <v>80</v>
      </c>
      <c r="H10" s="13">
        <v>8.35</v>
      </c>
      <c r="I10" s="14">
        <f t="shared" si="0"/>
        <v>88.35</v>
      </c>
      <c r="J10" s="14">
        <v>88.9120879120879</v>
      </c>
      <c r="K10" s="13">
        <v>3.2</v>
      </c>
      <c r="L10" s="13">
        <v>92.1120879120879</v>
      </c>
      <c r="M10" s="14">
        <v>75.8</v>
      </c>
      <c r="N10" s="13">
        <v>0</v>
      </c>
      <c r="O10" s="14">
        <v>75.8</v>
      </c>
      <c r="P10" s="14">
        <v>60</v>
      </c>
      <c r="Q10" s="14">
        <v>2</v>
      </c>
      <c r="R10" s="14">
        <v>62</v>
      </c>
      <c r="S10" s="14">
        <v>60</v>
      </c>
      <c r="T10" s="13">
        <v>16.5</v>
      </c>
      <c r="U10" s="14">
        <v>76.5</v>
      </c>
      <c r="V10" s="25">
        <v>88.6340659340659</v>
      </c>
      <c r="W10" s="46">
        <v>6</v>
      </c>
      <c r="X10" s="12">
        <v>11</v>
      </c>
      <c r="Y10" s="47" t="s">
        <v>40</v>
      </c>
      <c r="Z10" s="12">
        <v>102</v>
      </c>
      <c r="AA10" s="13" t="s">
        <v>56</v>
      </c>
      <c r="AB10" s="13"/>
      <c r="AC10" s="13"/>
      <c r="AD10" s="31"/>
      <c r="IV10" s="3"/>
      <c r="IW10" s="3"/>
      <c r="IX10" s="3"/>
      <c r="IY10" s="3"/>
      <c r="IZ10" s="3"/>
      <c r="JA10" s="3"/>
    </row>
    <row r="11" customHeight="1" spans="1:261">
      <c r="A11" s="12" t="s">
        <v>35</v>
      </c>
      <c r="B11" s="12" t="s">
        <v>36</v>
      </c>
      <c r="C11" s="13">
        <v>2025</v>
      </c>
      <c r="D11" s="12" t="s">
        <v>49</v>
      </c>
      <c r="E11" s="12">
        <v>2538110077</v>
      </c>
      <c r="F11" s="12" t="s">
        <v>57</v>
      </c>
      <c r="G11" s="14">
        <v>80</v>
      </c>
      <c r="H11" s="13">
        <v>20</v>
      </c>
      <c r="I11" s="14">
        <f t="shared" si="0"/>
        <v>100</v>
      </c>
      <c r="J11" s="14">
        <v>87.462</v>
      </c>
      <c r="K11" s="13">
        <v>3</v>
      </c>
      <c r="L11" s="13">
        <v>90.462</v>
      </c>
      <c r="M11" s="14">
        <v>72.9</v>
      </c>
      <c r="N11" s="13">
        <v>0</v>
      </c>
      <c r="O11" s="14">
        <v>72.9</v>
      </c>
      <c r="P11" s="14">
        <v>60</v>
      </c>
      <c r="Q11" s="14">
        <v>7</v>
      </c>
      <c r="R11" s="14">
        <v>67</v>
      </c>
      <c r="S11" s="14">
        <v>60</v>
      </c>
      <c r="T11" s="13">
        <v>15</v>
      </c>
      <c r="U11" s="14">
        <v>75</v>
      </c>
      <c r="V11" s="25">
        <v>88.5915</v>
      </c>
      <c r="W11" s="46">
        <v>7</v>
      </c>
      <c r="X11" s="12">
        <v>24</v>
      </c>
      <c r="Y11" s="47" t="s">
        <v>40</v>
      </c>
      <c r="Z11" s="12">
        <v>102</v>
      </c>
      <c r="AA11" s="13" t="s">
        <v>56</v>
      </c>
      <c r="AB11" s="13"/>
      <c r="AC11" s="13"/>
      <c r="AD11" s="31"/>
      <c r="IV11" s="3"/>
      <c r="IW11" s="3"/>
      <c r="IX11" s="3"/>
      <c r="IY11" s="3"/>
      <c r="IZ11" s="3"/>
      <c r="JA11" s="3"/>
    </row>
    <row r="12" customHeight="1" spans="1:261">
      <c r="A12" s="12" t="s">
        <v>35</v>
      </c>
      <c r="B12" s="12" t="s">
        <v>36</v>
      </c>
      <c r="C12" s="13">
        <v>2025</v>
      </c>
      <c r="D12" s="12" t="s">
        <v>45</v>
      </c>
      <c r="E12" s="12">
        <v>2507110040</v>
      </c>
      <c r="F12" s="12" t="s">
        <v>58</v>
      </c>
      <c r="G12" s="14">
        <v>80</v>
      </c>
      <c r="H12" s="13">
        <v>5.575</v>
      </c>
      <c r="I12" s="14">
        <f t="shared" si="0"/>
        <v>85.575</v>
      </c>
      <c r="J12" s="14">
        <v>88.531914893617</v>
      </c>
      <c r="K12" s="13">
        <v>3.25</v>
      </c>
      <c r="L12" s="13">
        <v>91.781914893617</v>
      </c>
      <c r="M12" s="14">
        <v>83.4</v>
      </c>
      <c r="N12" s="13">
        <v>0</v>
      </c>
      <c r="O12" s="14">
        <v>83.4</v>
      </c>
      <c r="P12" s="14">
        <v>60</v>
      </c>
      <c r="Q12" s="14">
        <v>0</v>
      </c>
      <c r="R12" s="14">
        <v>60</v>
      </c>
      <c r="S12" s="14">
        <v>60</v>
      </c>
      <c r="T12" s="13">
        <v>17</v>
      </c>
      <c r="U12" s="14">
        <v>77</v>
      </c>
      <c r="V12" s="25">
        <v>88.4139361702128</v>
      </c>
      <c r="W12" s="46">
        <v>8</v>
      </c>
      <c r="X12" s="12">
        <v>16</v>
      </c>
      <c r="Y12" s="47" t="s">
        <v>40</v>
      </c>
      <c r="Z12" s="12">
        <v>102</v>
      </c>
      <c r="AA12" s="13" t="s">
        <v>56</v>
      </c>
      <c r="AB12" s="31"/>
      <c r="AC12" s="13"/>
      <c r="AD12" s="31"/>
      <c r="IV12" s="3"/>
      <c r="IW12" s="3"/>
      <c r="IX12" s="3"/>
      <c r="IY12" s="3"/>
      <c r="IZ12" s="3"/>
      <c r="JA12" s="3"/>
    </row>
    <row r="13" customHeight="1" spans="1:261">
      <c r="A13" s="12" t="s">
        <v>35</v>
      </c>
      <c r="B13" s="12" t="s">
        <v>36</v>
      </c>
      <c r="C13" s="13">
        <v>2025</v>
      </c>
      <c r="D13" s="12" t="s">
        <v>37</v>
      </c>
      <c r="E13" s="12" t="s">
        <v>59</v>
      </c>
      <c r="F13" s="12" t="s">
        <v>60</v>
      </c>
      <c r="G13" s="14">
        <v>80</v>
      </c>
      <c r="H13" s="13">
        <v>10.725</v>
      </c>
      <c r="I13" s="14">
        <f t="shared" si="0"/>
        <v>90.725</v>
      </c>
      <c r="J13" s="14">
        <v>85.8351648351648</v>
      </c>
      <c r="K13" s="13">
        <v>3.05</v>
      </c>
      <c r="L13" s="13">
        <v>88.8851648351648</v>
      </c>
      <c r="M13" s="14">
        <v>81.85</v>
      </c>
      <c r="N13" s="13">
        <v>0</v>
      </c>
      <c r="O13" s="14">
        <v>81.85</v>
      </c>
      <c r="P13" s="14">
        <v>60</v>
      </c>
      <c r="Q13" s="14">
        <v>13</v>
      </c>
      <c r="R13" s="14">
        <v>73</v>
      </c>
      <c r="S13" s="14">
        <v>60</v>
      </c>
      <c r="T13" s="13">
        <v>34</v>
      </c>
      <c r="U13" s="14">
        <v>94</v>
      </c>
      <c r="V13" s="25">
        <f>I13*0.1+L13*0.75+O13*0.05+R13*0.05+U13*0.05</f>
        <v>88.1788736263736</v>
      </c>
      <c r="W13" s="46">
        <v>9</v>
      </c>
      <c r="X13" s="12">
        <v>38</v>
      </c>
      <c r="Y13" s="47" t="s">
        <v>40</v>
      </c>
      <c r="Z13" s="12">
        <v>102</v>
      </c>
      <c r="AA13" s="13" t="s">
        <v>56</v>
      </c>
      <c r="AB13" s="13"/>
      <c r="AC13" s="13"/>
      <c r="AD13" s="31"/>
      <c r="IV13" s="3"/>
      <c r="IW13" s="3"/>
      <c r="IX13" s="3"/>
      <c r="IY13" s="3"/>
      <c r="IZ13" s="3"/>
      <c r="JA13" s="3"/>
    </row>
    <row r="14" customHeight="1" spans="1:261">
      <c r="A14" s="12" t="s">
        <v>35</v>
      </c>
      <c r="B14" s="12" t="s">
        <v>36</v>
      </c>
      <c r="C14" s="13">
        <v>2025</v>
      </c>
      <c r="D14" s="12" t="s">
        <v>49</v>
      </c>
      <c r="E14" s="12" t="s">
        <v>61</v>
      </c>
      <c r="F14" s="12" t="s">
        <v>62</v>
      </c>
      <c r="G14" s="14">
        <v>80</v>
      </c>
      <c r="H14" s="13">
        <v>7.25</v>
      </c>
      <c r="I14" s="14">
        <f t="shared" si="0"/>
        <v>87.25</v>
      </c>
      <c r="J14" s="14">
        <v>89.6813186813187</v>
      </c>
      <c r="K14" s="13">
        <v>1.2</v>
      </c>
      <c r="L14" s="13">
        <v>90.8813186813187</v>
      </c>
      <c r="M14" s="14">
        <v>67</v>
      </c>
      <c r="N14" s="13">
        <v>0</v>
      </c>
      <c r="O14" s="14">
        <v>67</v>
      </c>
      <c r="P14" s="14">
        <v>60</v>
      </c>
      <c r="Q14" s="14">
        <v>2.25</v>
      </c>
      <c r="R14" s="14">
        <v>62.25</v>
      </c>
      <c r="S14" s="14">
        <v>60</v>
      </c>
      <c r="T14" s="13">
        <v>25</v>
      </c>
      <c r="U14" s="14">
        <v>85</v>
      </c>
      <c r="V14" s="25">
        <f>I14*0.1+L14*0.75+O14*0.05+R14*0.05+U14*0.05</f>
        <v>87.598489010989</v>
      </c>
      <c r="W14" s="46">
        <v>10</v>
      </c>
      <c r="X14" s="12">
        <v>7</v>
      </c>
      <c r="Y14" s="47" t="s">
        <v>40</v>
      </c>
      <c r="Z14" s="12">
        <v>102</v>
      </c>
      <c r="AA14" s="13" t="s">
        <v>56</v>
      </c>
      <c r="AB14" s="13"/>
      <c r="AC14" s="13"/>
      <c r="AD14" s="31"/>
      <c r="IV14" s="3"/>
      <c r="IW14" s="3"/>
      <c r="IX14" s="3"/>
      <c r="IY14" s="3"/>
      <c r="IZ14" s="3"/>
      <c r="JA14" s="3"/>
    </row>
    <row r="15" customHeight="1" spans="1:261">
      <c r="A15" s="12" t="s">
        <v>35</v>
      </c>
      <c r="B15" s="12" t="s">
        <v>36</v>
      </c>
      <c r="C15" s="13">
        <v>2025</v>
      </c>
      <c r="D15" s="12" t="s">
        <v>37</v>
      </c>
      <c r="E15" s="12">
        <v>2538110025</v>
      </c>
      <c r="F15" s="12" t="s">
        <v>63</v>
      </c>
      <c r="G15" s="14">
        <v>80</v>
      </c>
      <c r="H15" s="13">
        <v>3.05</v>
      </c>
      <c r="I15" s="14">
        <f t="shared" si="0"/>
        <v>83.05</v>
      </c>
      <c r="J15" s="14">
        <v>91.3296703296703</v>
      </c>
      <c r="K15" s="13">
        <v>1</v>
      </c>
      <c r="L15" s="13">
        <v>92.3296703296703</v>
      </c>
      <c r="M15" s="14">
        <f>(77+83)/4+50.4/2</f>
        <v>65.2</v>
      </c>
      <c r="N15" s="13">
        <v>0</v>
      </c>
      <c r="O15" s="14">
        <v>65.2</v>
      </c>
      <c r="P15" s="14">
        <v>60</v>
      </c>
      <c r="Q15" s="14">
        <v>0</v>
      </c>
      <c r="R15" s="14">
        <v>60</v>
      </c>
      <c r="S15" s="14">
        <v>60</v>
      </c>
      <c r="T15" s="13">
        <v>14</v>
      </c>
      <c r="U15" s="14">
        <v>74</v>
      </c>
      <c r="V15" s="25">
        <f>I15*0.1+L15*0.75+O15*0.05+R15*0.05+U15*0.05</f>
        <v>87.5122527472527</v>
      </c>
      <c r="W15" s="46">
        <v>11</v>
      </c>
      <c r="X15" s="12">
        <v>2</v>
      </c>
      <c r="Y15" s="47" t="s">
        <v>40</v>
      </c>
      <c r="Z15" s="12">
        <v>102</v>
      </c>
      <c r="AA15" s="13" t="s">
        <v>64</v>
      </c>
      <c r="AB15" s="13"/>
      <c r="AC15" s="13"/>
      <c r="AD15" s="31"/>
      <c r="IV15" s="3"/>
      <c r="IW15" s="3"/>
      <c r="IX15" s="3"/>
      <c r="IY15" s="3"/>
      <c r="IZ15" s="3"/>
      <c r="JA15" s="3"/>
    </row>
    <row r="16" customHeight="1" spans="1:261">
      <c r="A16" s="12" t="s">
        <v>35</v>
      </c>
      <c r="B16" s="12" t="s">
        <v>36</v>
      </c>
      <c r="C16" s="13">
        <v>2025</v>
      </c>
      <c r="D16" s="12" t="s">
        <v>37</v>
      </c>
      <c r="E16" s="12">
        <v>2538110088</v>
      </c>
      <c r="F16" s="12" t="s">
        <v>65</v>
      </c>
      <c r="G16" s="14">
        <v>80</v>
      </c>
      <c r="H16" s="13">
        <v>11.4</v>
      </c>
      <c r="I16" s="14">
        <f t="shared" si="0"/>
        <v>91.4</v>
      </c>
      <c r="J16" s="14">
        <v>89.6153</v>
      </c>
      <c r="K16" s="13">
        <v>1.05</v>
      </c>
      <c r="L16" s="13">
        <v>90.6153</v>
      </c>
      <c r="M16" s="14">
        <v>71.3</v>
      </c>
      <c r="N16" s="13">
        <v>0</v>
      </c>
      <c r="O16" s="14">
        <v>71.3</v>
      </c>
      <c r="P16" s="14">
        <v>60</v>
      </c>
      <c r="Q16" s="14">
        <v>6</v>
      </c>
      <c r="R16" s="14">
        <v>66</v>
      </c>
      <c r="S16" s="14">
        <v>60</v>
      </c>
      <c r="T16" s="13">
        <v>7.875</v>
      </c>
      <c r="U16" s="14">
        <v>67.875</v>
      </c>
      <c r="V16" s="25">
        <v>87.360225</v>
      </c>
      <c r="W16" s="46">
        <v>12</v>
      </c>
      <c r="X16" s="12">
        <v>8</v>
      </c>
      <c r="Y16" s="47" t="s">
        <v>40</v>
      </c>
      <c r="Z16" s="12">
        <v>102</v>
      </c>
      <c r="AA16" s="13" t="s">
        <v>56</v>
      </c>
      <c r="AB16" s="13"/>
      <c r="AC16" s="13" t="s">
        <v>42</v>
      </c>
      <c r="AD16" s="31"/>
      <c r="IV16" s="3"/>
      <c r="IW16" s="3"/>
      <c r="IX16" s="3"/>
      <c r="IY16" s="3"/>
      <c r="IZ16" s="3"/>
      <c r="JA16" s="3"/>
    </row>
    <row r="17" customHeight="1" spans="1:261">
      <c r="A17" s="12" t="s">
        <v>35</v>
      </c>
      <c r="B17" s="12" t="s">
        <v>36</v>
      </c>
      <c r="C17" s="13">
        <v>2025</v>
      </c>
      <c r="D17" s="12" t="s">
        <v>37</v>
      </c>
      <c r="E17" s="12">
        <v>2538110018</v>
      </c>
      <c r="F17" s="12" t="s">
        <v>66</v>
      </c>
      <c r="G17" s="14">
        <v>80</v>
      </c>
      <c r="H17" s="13">
        <v>7.65</v>
      </c>
      <c r="I17" s="14">
        <f t="shared" si="0"/>
        <v>87.65</v>
      </c>
      <c r="J17" s="14">
        <v>89.1978021978022</v>
      </c>
      <c r="K17" s="13">
        <v>1</v>
      </c>
      <c r="L17" s="13">
        <v>90.1978021978022</v>
      </c>
      <c r="M17" s="14">
        <f>(82+88)/4+74.9/2</f>
        <v>79.95</v>
      </c>
      <c r="N17" s="13">
        <v>0</v>
      </c>
      <c r="O17" s="14">
        <v>79.95</v>
      </c>
      <c r="P17" s="14">
        <v>60</v>
      </c>
      <c r="Q17" s="14">
        <v>0</v>
      </c>
      <c r="R17" s="14">
        <v>60</v>
      </c>
      <c r="S17" s="14">
        <v>60</v>
      </c>
      <c r="T17" s="13">
        <v>18.94</v>
      </c>
      <c r="U17" s="14">
        <v>78.94</v>
      </c>
      <c r="V17" s="25">
        <f>I17*0.1+L17*0.75+O17*0.05+R17*0.05+U17*0.05</f>
        <v>87.3578516483517</v>
      </c>
      <c r="W17" s="46">
        <v>13</v>
      </c>
      <c r="X17" s="12">
        <v>9</v>
      </c>
      <c r="Y17" s="47" t="s">
        <v>40</v>
      </c>
      <c r="Z17" s="12">
        <v>102</v>
      </c>
      <c r="AA17" s="13" t="s">
        <v>56</v>
      </c>
      <c r="AB17" s="13"/>
      <c r="AC17" s="13"/>
      <c r="AD17" s="31"/>
      <c r="IV17" s="3"/>
      <c r="IW17" s="3"/>
      <c r="IX17" s="3"/>
      <c r="IY17" s="3"/>
      <c r="IZ17" s="3"/>
      <c r="JA17" s="3"/>
    </row>
    <row r="18" customHeight="1" spans="1:261">
      <c r="A18" s="12" t="s">
        <v>35</v>
      </c>
      <c r="B18" s="12" t="s">
        <v>36</v>
      </c>
      <c r="C18" s="13">
        <v>2025</v>
      </c>
      <c r="D18" s="12" t="s">
        <v>49</v>
      </c>
      <c r="E18" s="12">
        <v>2538110022</v>
      </c>
      <c r="F18" s="12" t="s">
        <v>67</v>
      </c>
      <c r="G18" s="14">
        <v>80</v>
      </c>
      <c r="H18" s="13">
        <v>10.55</v>
      </c>
      <c r="I18" s="14">
        <f t="shared" si="0"/>
        <v>90.55</v>
      </c>
      <c r="J18" s="14">
        <v>86.6043956043956</v>
      </c>
      <c r="K18" s="13">
        <v>1.3</v>
      </c>
      <c r="L18" s="13">
        <v>87.9043956043956</v>
      </c>
      <c r="M18" s="14">
        <f>(84+85)/4+73/2</f>
        <v>78.75</v>
      </c>
      <c r="N18" s="13">
        <v>0</v>
      </c>
      <c r="O18" s="14">
        <v>78.75</v>
      </c>
      <c r="P18" s="14">
        <v>60</v>
      </c>
      <c r="Q18" s="14">
        <v>18</v>
      </c>
      <c r="R18" s="14">
        <v>78</v>
      </c>
      <c r="S18" s="14">
        <v>60</v>
      </c>
      <c r="T18" s="13">
        <v>19.775</v>
      </c>
      <c r="U18" s="14">
        <v>79.775</v>
      </c>
      <c r="V18" s="25">
        <f>I18*0.1+L18*0.75+O18*0.05+R18*0.05+U18*0.05</f>
        <v>86.8095467032967</v>
      </c>
      <c r="W18" s="46">
        <v>14</v>
      </c>
      <c r="X18" s="12">
        <v>32</v>
      </c>
      <c r="Y18" s="47" t="s">
        <v>40</v>
      </c>
      <c r="Z18" s="12">
        <v>102</v>
      </c>
      <c r="AA18" s="13" t="s">
        <v>56</v>
      </c>
      <c r="AB18" s="13"/>
      <c r="AC18" s="13"/>
      <c r="AD18" s="31"/>
      <c r="IV18" s="3"/>
      <c r="IW18" s="3"/>
      <c r="IX18" s="3"/>
      <c r="IY18" s="3"/>
      <c r="IZ18" s="3"/>
      <c r="JA18" s="3"/>
    </row>
    <row r="19" customHeight="1" spans="1:261">
      <c r="A19" s="12" t="s">
        <v>35</v>
      </c>
      <c r="B19" s="12" t="s">
        <v>36</v>
      </c>
      <c r="C19" s="13">
        <v>2025</v>
      </c>
      <c r="D19" s="12" t="s">
        <v>37</v>
      </c>
      <c r="E19" s="12">
        <v>2538110069</v>
      </c>
      <c r="F19" s="12" t="s">
        <v>68</v>
      </c>
      <c r="G19" s="14">
        <v>80</v>
      </c>
      <c r="H19" s="13">
        <v>8.75</v>
      </c>
      <c r="I19" s="14">
        <f t="shared" si="0"/>
        <v>88.75</v>
      </c>
      <c r="J19" s="14">
        <v>87.79</v>
      </c>
      <c r="K19" s="13">
        <v>1</v>
      </c>
      <c r="L19" s="13">
        <v>88.79</v>
      </c>
      <c r="M19" s="14">
        <v>84.35</v>
      </c>
      <c r="N19" s="13">
        <v>0</v>
      </c>
      <c r="O19" s="14">
        <v>84.35</v>
      </c>
      <c r="P19" s="14">
        <v>60</v>
      </c>
      <c r="Q19" s="14">
        <v>5</v>
      </c>
      <c r="R19" s="14">
        <v>65</v>
      </c>
      <c r="S19" s="14">
        <v>60</v>
      </c>
      <c r="T19" s="13">
        <v>16.595</v>
      </c>
      <c r="U19" s="14">
        <v>76.595</v>
      </c>
      <c r="V19" s="25">
        <v>86.76475</v>
      </c>
      <c r="W19" s="46">
        <v>15</v>
      </c>
      <c r="X19" s="12">
        <v>22</v>
      </c>
      <c r="Y19" s="47" t="s">
        <v>40</v>
      </c>
      <c r="Z19" s="12">
        <v>102</v>
      </c>
      <c r="AA19" s="13" t="s">
        <v>56</v>
      </c>
      <c r="AB19" s="13"/>
      <c r="AC19" s="13"/>
      <c r="AD19" s="31"/>
      <c r="IV19" s="3"/>
      <c r="IW19" s="3"/>
      <c r="IX19" s="3"/>
      <c r="IY19" s="3"/>
      <c r="IZ19" s="3"/>
      <c r="JA19" s="3"/>
    </row>
    <row r="20" customHeight="1" spans="1:261">
      <c r="A20" s="12" t="s">
        <v>35</v>
      </c>
      <c r="B20" s="12" t="s">
        <v>36</v>
      </c>
      <c r="C20" s="13">
        <v>2025</v>
      </c>
      <c r="D20" s="12" t="s">
        <v>45</v>
      </c>
      <c r="E20" s="12">
        <v>2538110043</v>
      </c>
      <c r="F20" s="12" t="s">
        <v>69</v>
      </c>
      <c r="G20" s="14">
        <v>80</v>
      </c>
      <c r="H20" s="13">
        <v>15.175</v>
      </c>
      <c r="I20" s="14">
        <f t="shared" si="0"/>
        <v>95.175</v>
      </c>
      <c r="J20" s="14">
        <v>86.7362637362637</v>
      </c>
      <c r="K20" s="13">
        <v>1</v>
      </c>
      <c r="L20" s="13">
        <v>87.7362637362637</v>
      </c>
      <c r="M20" s="14">
        <v>81.9</v>
      </c>
      <c r="N20" s="13">
        <v>0</v>
      </c>
      <c r="O20" s="14">
        <v>81.9</v>
      </c>
      <c r="P20" s="14">
        <v>60</v>
      </c>
      <c r="Q20" s="14">
        <v>0</v>
      </c>
      <c r="R20" s="14">
        <v>60</v>
      </c>
      <c r="S20" s="14">
        <v>60</v>
      </c>
      <c r="T20" s="13">
        <v>22</v>
      </c>
      <c r="U20" s="14">
        <v>82</v>
      </c>
      <c r="V20" s="25">
        <v>86.5146978021978</v>
      </c>
      <c r="W20" s="46">
        <v>16</v>
      </c>
      <c r="X20" s="12">
        <v>32</v>
      </c>
      <c r="Y20" s="47" t="s">
        <v>40</v>
      </c>
      <c r="Z20" s="12">
        <v>102</v>
      </c>
      <c r="AA20" s="16" t="s">
        <v>70</v>
      </c>
      <c r="AB20" s="13"/>
      <c r="AC20" s="13"/>
      <c r="AD20" s="31"/>
      <c r="IV20" s="3"/>
      <c r="IW20" s="3"/>
      <c r="IX20" s="3"/>
      <c r="IY20" s="3"/>
      <c r="IZ20" s="3"/>
      <c r="JA20" s="3"/>
    </row>
    <row r="21" customHeight="1" spans="1:261">
      <c r="A21" s="12" t="s">
        <v>35</v>
      </c>
      <c r="B21" s="12" t="s">
        <v>36</v>
      </c>
      <c r="C21" s="13">
        <v>2025</v>
      </c>
      <c r="D21" s="12" t="s">
        <v>45</v>
      </c>
      <c r="E21" s="12">
        <v>2538110061</v>
      </c>
      <c r="F21" s="12" t="s">
        <v>71</v>
      </c>
      <c r="G21" s="14">
        <v>80</v>
      </c>
      <c r="H21" s="13">
        <v>14.25</v>
      </c>
      <c r="I21" s="14">
        <f t="shared" si="0"/>
        <v>94.25</v>
      </c>
      <c r="J21" s="14">
        <v>87.6813186813187</v>
      </c>
      <c r="K21" s="13">
        <v>1.35</v>
      </c>
      <c r="L21" s="13">
        <v>89.0313186813187</v>
      </c>
      <c r="M21" s="14">
        <v>63.2</v>
      </c>
      <c r="N21" s="13">
        <v>0</v>
      </c>
      <c r="O21" s="14">
        <v>63.2</v>
      </c>
      <c r="P21" s="14">
        <v>60</v>
      </c>
      <c r="Q21" s="14">
        <v>5</v>
      </c>
      <c r="R21" s="14">
        <v>65</v>
      </c>
      <c r="S21" s="14">
        <v>60</v>
      </c>
      <c r="T21" s="13">
        <v>17</v>
      </c>
      <c r="U21" s="14">
        <v>77</v>
      </c>
      <c r="V21" s="25">
        <v>86.458489010989</v>
      </c>
      <c r="W21" s="46">
        <v>17</v>
      </c>
      <c r="X21" s="12">
        <v>23</v>
      </c>
      <c r="Y21" s="47" t="s">
        <v>40</v>
      </c>
      <c r="Z21" s="12">
        <v>102</v>
      </c>
      <c r="AA21" s="13" t="s">
        <v>70</v>
      </c>
      <c r="AB21" s="13"/>
      <c r="AC21" s="13"/>
      <c r="AD21" s="31"/>
      <c r="IV21" s="3"/>
      <c r="IW21" s="3"/>
      <c r="IX21" s="3"/>
      <c r="IY21" s="3"/>
      <c r="IZ21" s="3"/>
      <c r="JA21" s="3"/>
    </row>
    <row r="22" customHeight="1" spans="1:261">
      <c r="A22" s="12" t="s">
        <v>35</v>
      </c>
      <c r="B22" s="12" t="s">
        <v>36</v>
      </c>
      <c r="C22" s="13">
        <v>2025</v>
      </c>
      <c r="D22" s="12" t="s">
        <v>49</v>
      </c>
      <c r="E22" s="12">
        <v>2538110091</v>
      </c>
      <c r="F22" s="12" t="s">
        <v>72</v>
      </c>
      <c r="G22" s="14">
        <v>80</v>
      </c>
      <c r="H22" s="13">
        <v>11.6</v>
      </c>
      <c r="I22" s="14">
        <f t="shared" si="0"/>
        <v>91.6</v>
      </c>
      <c r="J22" s="14">
        <v>88.7802</v>
      </c>
      <c r="K22" s="13">
        <v>1</v>
      </c>
      <c r="L22" s="13">
        <v>89.7802</v>
      </c>
      <c r="M22" s="14">
        <v>60</v>
      </c>
      <c r="N22" s="13">
        <v>0</v>
      </c>
      <c r="O22" s="14">
        <v>60</v>
      </c>
      <c r="P22" s="14">
        <v>60</v>
      </c>
      <c r="Q22" s="14">
        <v>0</v>
      </c>
      <c r="R22" s="14">
        <v>60</v>
      </c>
      <c r="S22" s="14">
        <v>60</v>
      </c>
      <c r="T22" s="13">
        <v>17.355</v>
      </c>
      <c r="U22" s="14">
        <v>77.355</v>
      </c>
      <c r="V22" s="25">
        <v>86.3629</v>
      </c>
      <c r="W22" s="46">
        <v>18</v>
      </c>
      <c r="X22" s="12">
        <v>13</v>
      </c>
      <c r="Y22" s="47" t="s">
        <v>40</v>
      </c>
      <c r="Z22" s="12">
        <v>102</v>
      </c>
      <c r="AA22" s="13" t="s">
        <v>64</v>
      </c>
      <c r="AB22" s="13"/>
      <c r="AC22" s="13"/>
      <c r="AD22" s="31"/>
      <c r="IV22" s="3"/>
      <c r="IW22" s="3"/>
      <c r="IX22" s="3"/>
      <c r="IY22" s="3"/>
      <c r="IZ22" s="3"/>
      <c r="JA22" s="3"/>
    </row>
    <row r="23" customHeight="1" spans="1:261">
      <c r="A23" s="12" t="s">
        <v>35</v>
      </c>
      <c r="B23" s="12" t="s">
        <v>36</v>
      </c>
      <c r="C23" s="13">
        <v>2025</v>
      </c>
      <c r="D23" s="12" t="s">
        <v>45</v>
      </c>
      <c r="E23" s="12">
        <v>2538110039</v>
      </c>
      <c r="F23" s="12" t="s">
        <v>73</v>
      </c>
      <c r="G23" s="14">
        <v>80</v>
      </c>
      <c r="H23" s="13">
        <v>3.4</v>
      </c>
      <c r="I23" s="14">
        <f t="shared" si="0"/>
        <v>83.4</v>
      </c>
      <c r="J23" s="14">
        <v>87.8351648351648</v>
      </c>
      <c r="K23" s="13">
        <v>3</v>
      </c>
      <c r="L23" s="13">
        <v>90.8351648351648</v>
      </c>
      <c r="M23" s="14">
        <v>74.55</v>
      </c>
      <c r="N23" s="13">
        <v>0</v>
      </c>
      <c r="O23" s="14">
        <v>74.55</v>
      </c>
      <c r="P23" s="14">
        <v>60</v>
      </c>
      <c r="Q23" s="14">
        <v>2</v>
      </c>
      <c r="R23" s="14">
        <v>62</v>
      </c>
      <c r="S23" s="14">
        <v>60</v>
      </c>
      <c r="T23" s="13">
        <v>-2</v>
      </c>
      <c r="U23" s="14">
        <v>58</v>
      </c>
      <c r="V23" s="25">
        <v>86.1938736263736</v>
      </c>
      <c r="W23" s="46">
        <v>19</v>
      </c>
      <c r="X23" s="12">
        <v>20</v>
      </c>
      <c r="Y23" s="47" t="s">
        <v>40</v>
      </c>
      <c r="Z23" s="12">
        <v>102</v>
      </c>
      <c r="AA23" s="13" t="s">
        <v>70</v>
      </c>
      <c r="AB23" s="13"/>
      <c r="AC23" s="13"/>
      <c r="AD23" s="31"/>
      <c r="IV23" s="3"/>
      <c r="IW23" s="3"/>
      <c r="IX23" s="3"/>
      <c r="IY23" s="3"/>
      <c r="IZ23" s="3"/>
      <c r="JA23" s="3"/>
    </row>
    <row r="24" customHeight="1" spans="1:261">
      <c r="A24" s="12" t="s">
        <v>35</v>
      </c>
      <c r="B24" s="12" t="s">
        <v>36</v>
      </c>
      <c r="C24" s="13">
        <v>2025</v>
      </c>
      <c r="D24" s="12" t="s">
        <v>49</v>
      </c>
      <c r="E24" s="12">
        <v>2538110065</v>
      </c>
      <c r="F24" s="12" t="s">
        <v>74</v>
      </c>
      <c r="G24" s="14">
        <v>80</v>
      </c>
      <c r="H24" s="13">
        <v>1.15</v>
      </c>
      <c r="I24" s="14">
        <f t="shared" si="0"/>
        <v>81.15</v>
      </c>
      <c r="J24" s="14">
        <v>89.065934</v>
      </c>
      <c r="K24" s="13">
        <v>1</v>
      </c>
      <c r="L24" s="13">
        <v>90.065934</v>
      </c>
      <c r="M24" s="14">
        <v>81.3</v>
      </c>
      <c r="N24" s="13">
        <v>0</v>
      </c>
      <c r="O24" s="14">
        <v>81.3</v>
      </c>
      <c r="P24" s="14">
        <v>60</v>
      </c>
      <c r="Q24" s="14">
        <v>0</v>
      </c>
      <c r="R24" s="14">
        <v>60</v>
      </c>
      <c r="S24" s="14">
        <v>60</v>
      </c>
      <c r="T24" s="13">
        <v>9.21</v>
      </c>
      <c r="U24" s="14">
        <v>69.21</v>
      </c>
      <c r="V24" s="25">
        <v>86.1899505</v>
      </c>
      <c r="W24" s="46">
        <v>20</v>
      </c>
      <c r="X24" s="12">
        <v>10</v>
      </c>
      <c r="Y24" s="47" t="s">
        <v>40</v>
      </c>
      <c r="Z24" s="12">
        <v>102</v>
      </c>
      <c r="AA24" s="13" t="s">
        <v>70</v>
      </c>
      <c r="AB24" s="13"/>
      <c r="AC24" s="13"/>
      <c r="AD24" s="31"/>
      <c r="IV24" s="3"/>
      <c r="IW24" s="3"/>
      <c r="IX24" s="3"/>
      <c r="IY24" s="3"/>
      <c r="IZ24" s="3"/>
      <c r="JA24" s="3"/>
    </row>
    <row r="25" customHeight="1" spans="1:261">
      <c r="A25" s="12" t="s">
        <v>35</v>
      </c>
      <c r="B25" s="12" t="s">
        <v>36</v>
      </c>
      <c r="C25" s="13">
        <v>2025</v>
      </c>
      <c r="D25" s="12" t="s">
        <v>49</v>
      </c>
      <c r="E25" s="12">
        <v>2407110083</v>
      </c>
      <c r="F25" s="12" t="s">
        <v>75</v>
      </c>
      <c r="G25" s="14">
        <v>80</v>
      </c>
      <c r="H25" s="13">
        <v>12.775</v>
      </c>
      <c r="I25" s="14">
        <f t="shared" si="0"/>
        <v>92.775</v>
      </c>
      <c r="J25" s="14">
        <v>84.93</v>
      </c>
      <c r="K25" s="13">
        <v>3.6</v>
      </c>
      <c r="L25" s="13">
        <v>88.53</v>
      </c>
      <c r="M25" s="14">
        <v>77.4</v>
      </c>
      <c r="N25" s="13">
        <v>0</v>
      </c>
      <c r="O25" s="14">
        <v>77.4</v>
      </c>
      <c r="P25" s="14">
        <v>60</v>
      </c>
      <c r="Q25" s="14">
        <v>5</v>
      </c>
      <c r="R25" s="14">
        <v>65</v>
      </c>
      <c r="S25" s="14">
        <v>60</v>
      </c>
      <c r="T25" s="13">
        <v>6.285</v>
      </c>
      <c r="U25" s="14">
        <v>66.285</v>
      </c>
      <c r="V25" s="25">
        <v>86.10925</v>
      </c>
      <c r="W25" s="46">
        <v>21</v>
      </c>
      <c r="X25" s="12">
        <v>47</v>
      </c>
      <c r="Y25" s="47" t="s">
        <v>40</v>
      </c>
      <c r="Z25" s="12">
        <v>102</v>
      </c>
      <c r="AA25" s="13" t="s">
        <v>70</v>
      </c>
      <c r="AB25" s="13"/>
      <c r="AC25" s="13"/>
      <c r="AD25" s="31"/>
      <c r="IV25" s="3"/>
      <c r="IW25" s="3"/>
      <c r="IX25" s="3"/>
      <c r="IY25" s="3"/>
      <c r="IZ25" s="3"/>
      <c r="JA25" s="3"/>
    </row>
    <row r="26" customHeight="1" spans="1:261">
      <c r="A26" s="12" t="s">
        <v>35</v>
      </c>
      <c r="B26" s="12" t="s">
        <v>36</v>
      </c>
      <c r="C26" s="13">
        <v>2025</v>
      </c>
      <c r="D26" s="12" t="s">
        <v>45</v>
      </c>
      <c r="E26" s="12">
        <v>2538110063</v>
      </c>
      <c r="F26" s="12" t="s">
        <v>76</v>
      </c>
      <c r="G26" s="14">
        <v>80</v>
      </c>
      <c r="H26" s="13">
        <v>8.15</v>
      </c>
      <c r="I26" s="14">
        <f t="shared" si="0"/>
        <v>88.15</v>
      </c>
      <c r="J26" s="14">
        <v>86.978021978022</v>
      </c>
      <c r="K26" s="13">
        <v>1.1</v>
      </c>
      <c r="L26" s="13">
        <v>88.078021978022</v>
      </c>
      <c r="M26" s="14">
        <v>78.1</v>
      </c>
      <c r="N26" s="13">
        <v>0</v>
      </c>
      <c r="O26" s="14">
        <v>78.1</v>
      </c>
      <c r="P26" s="14">
        <v>60</v>
      </c>
      <c r="Q26" s="14">
        <v>5</v>
      </c>
      <c r="R26" s="14">
        <v>65</v>
      </c>
      <c r="S26" s="14">
        <v>60</v>
      </c>
      <c r="T26" s="13">
        <v>19</v>
      </c>
      <c r="U26" s="14">
        <v>79</v>
      </c>
      <c r="V26" s="25">
        <v>85.9785164835165</v>
      </c>
      <c r="W26" s="46">
        <v>22</v>
      </c>
      <c r="X26" s="12">
        <v>29</v>
      </c>
      <c r="Y26" s="47" t="s">
        <v>40</v>
      </c>
      <c r="Z26" s="12">
        <v>102</v>
      </c>
      <c r="AA26" s="13" t="s">
        <v>70</v>
      </c>
      <c r="AB26" s="13"/>
      <c r="AC26" s="13"/>
      <c r="AD26" s="31"/>
      <c r="IV26" s="3"/>
      <c r="IW26" s="3"/>
      <c r="IX26" s="3"/>
      <c r="IY26" s="3"/>
      <c r="IZ26" s="3"/>
      <c r="JA26" s="3"/>
    </row>
    <row r="27" customHeight="1" spans="1:261">
      <c r="A27" s="12" t="s">
        <v>35</v>
      </c>
      <c r="B27" s="12" t="s">
        <v>36</v>
      </c>
      <c r="C27" s="13">
        <v>2025</v>
      </c>
      <c r="D27" s="12" t="s">
        <v>45</v>
      </c>
      <c r="E27" s="12">
        <v>2538110051</v>
      </c>
      <c r="F27" s="12" t="s">
        <v>77</v>
      </c>
      <c r="G27" s="14">
        <v>80</v>
      </c>
      <c r="H27" s="13">
        <v>8.2</v>
      </c>
      <c r="I27" s="14">
        <f t="shared" si="0"/>
        <v>88.2</v>
      </c>
      <c r="J27" s="14">
        <v>87.967032967033</v>
      </c>
      <c r="K27" s="13">
        <v>1.05</v>
      </c>
      <c r="L27" s="13">
        <v>89.017032967033</v>
      </c>
      <c r="M27" s="14">
        <v>76</v>
      </c>
      <c r="N27" s="13">
        <v>0</v>
      </c>
      <c r="O27" s="14">
        <v>76</v>
      </c>
      <c r="P27" s="14">
        <v>60</v>
      </c>
      <c r="Q27" s="14">
        <v>8</v>
      </c>
      <c r="R27" s="14">
        <v>68</v>
      </c>
      <c r="S27" s="14">
        <v>60</v>
      </c>
      <c r="T27" s="13">
        <v>2.29</v>
      </c>
      <c r="U27" s="14">
        <v>62.29</v>
      </c>
      <c r="V27" s="25">
        <v>85.8972747252748</v>
      </c>
      <c r="W27" s="46">
        <v>23</v>
      </c>
      <c r="X27" s="12">
        <v>18</v>
      </c>
      <c r="Y27" s="47" t="s">
        <v>40</v>
      </c>
      <c r="Z27" s="12">
        <v>102</v>
      </c>
      <c r="AA27" s="13" t="s">
        <v>70</v>
      </c>
      <c r="AB27" s="13"/>
      <c r="AC27" s="13"/>
      <c r="AD27" s="31"/>
      <c r="IV27" s="3"/>
      <c r="IW27" s="3"/>
      <c r="IX27" s="3"/>
      <c r="IY27" s="3"/>
      <c r="IZ27" s="3"/>
      <c r="JA27" s="3"/>
    </row>
    <row r="28" customHeight="1" spans="1:261">
      <c r="A28" s="12" t="s">
        <v>35</v>
      </c>
      <c r="B28" s="12" t="s">
        <v>36</v>
      </c>
      <c r="C28" s="13">
        <v>2025</v>
      </c>
      <c r="D28" s="12" t="s">
        <v>49</v>
      </c>
      <c r="E28" s="12">
        <v>2406110294</v>
      </c>
      <c r="F28" s="12" t="s">
        <v>78</v>
      </c>
      <c r="G28" s="14">
        <v>80</v>
      </c>
      <c r="H28" s="13">
        <v>6.025</v>
      </c>
      <c r="I28" s="14">
        <f t="shared" si="0"/>
        <v>86.025</v>
      </c>
      <c r="J28" s="14">
        <v>86.9120879120879</v>
      </c>
      <c r="K28" s="13">
        <v>1</v>
      </c>
      <c r="L28" s="13">
        <v>87.9120879120879</v>
      </c>
      <c r="M28" s="14">
        <f>(89+92)/4+77.4/2</f>
        <v>83.95</v>
      </c>
      <c r="N28" s="13">
        <v>0</v>
      </c>
      <c r="O28" s="14">
        <v>83.95</v>
      </c>
      <c r="P28" s="14">
        <v>60</v>
      </c>
      <c r="Q28" s="14">
        <v>8</v>
      </c>
      <c r="R28" s="14">
        <v>68</v>
      </c>
      <c r="S28" s="14">
        <v>60</v>
      </c>
      <c r="T28" s="13">
        <v>15</v>
      </c>
      <c r="U28" s="14">
        <v>75</v>
      </c>
      <c r="V28" s="25">
        <f>I28*0.1+L28*0.75+O28*0.05+R28*0.05+U28*0.05</f>
        <v>85.8840659340659</v>
      </c>
      <c r="W28" s="46">
        <v>24</v>
      </c>
      <c r="X28" s="12">
        <v>29</v>
      </c>
      <c r="Y28" s="47" t="s">
        <v>40</v>
      </c>
      <c r="Z28" s="12">
        <v>102</v>
      </c>
      <c r="AA28" s="13" t="s">
        <v>70</v>
      </c>
      <c r="AB28" s="13"/>
      <c r="AC28" s="13"/>
      <c r="AD28" s="31"/>
      <c r="IV28" s="3"/>
      <c r="IW28" s="3"/>
      <c r="IX28" s="3"/>
      <c r="IY28" s="3"/>
      <c r="IZ28" s="3"/>
      <c r="JA28" s="3"/>
    </row>
    <row r="29" customHeight="1" spans="1:261">
      <c r="A29" s="12" t="s">
        <v>35</v>
      </c>
      <c r="B29" s="12" t="s">
        <v>36</v>
      </c>
      <c r="C29" s="13">
        <v>2025</v>
      </c>
      <c r="D29" s="12" t="s">
        <v>49</v>
      </c>
      <c r="E29" s="12">
        <v>2538110067</v>
      </c>
      <c r="F29" s="12" t="s">
        <v>79</v>
      </c>
      <c r="G29" s="14">
        <v>80</v>
      </c>
      <c r="H29" s="13">
        <v>7.15</v>
      </c>
      <c r="I29" s="14">
        <f t="shared" si="0"/>
        <v>87.15</v>
      </c>
      <c r="J29" s="14">
        <v>87.44</v>
      </c>
      <c r="K29" s="13">
        <v>1.05</v>
      </c>
      <c r="L29" s="13">
        <v>88.49</v>
      </c>
      <c r="M29" s="14">
        <v>74.45</v>
      </c>
      <c r="N29" s="13">
        <v>0</v>
      </c>
      <c r="O29" s="14">
        <v>74.45</v>
      </c>
      <c r="P29" s="14">
        <v>60</v>
      </c>
      <c r="Q29" s="14">
        <v>8</v>
      </c>
      <c r="R29" s="14">
        <v>68</v>
      </c>
      <c r="S29" s="14">
        <v>60</v>
      </c>
      <c r="T29" s="13">
        <v>12.78</v>
      </c>
      <c r="U29" s="14">
        <v>72.78</v>
      </c>
      <c r="V29" s="25">
        <v>85.844</v>
      </c>
      <c r="W29" s="46">
        <v>25</v>
      </c>
      <c r="X29" s="12">
        <v>25</v>
      </c>
      <c r="Y29" s="47" t="s">
        <v>40</v>
      </c>
      <c r="Z29" s="12">
        <v>102</v>
      </c>
      <c r="AA29" s="13" t="s">
        <v>70</v>
      </c>
      <c r="AB29" s="13"/>
      <c r="AC29" s="13"/>
      <c r="AD29" s="31"/>
      <c r="IV29" s="3"/>
      <c r="IW29" s="3"/>
      <c r="IX29" s="3"/>
      <c r="IY29" s="3"/>
      <c r="IZ29" s="3"/>
      <c r="JA29" s="3"/>
    </row>
    <row r="30" customHeight="1" spans="1:261">
      <c r="A30" s="12" t="s">
        <v>35</v>
      </c>
      <c r="B30" s="12" t="s">
        <v>36</v>
      </c>
      <c r="C30" s="13">
        <v>2025</v>
      </c>
      <c r="D30" s="12" t="s">
        <v>45</v>
      </c>
      <c r="E30" s="12">
        <v>2538110066</v>
      </c>
      <c r="F30" s="12" t="s">
        <v>80</v>
      </c>
      <c r="G30" s="14">
        <v>80</v>
      </c>
      <c r="H30" s="13">
        <v>1.1</v>
      </c>
      <c r="I30" s="14">
        <f t="shared" si="0"/>
        <v>81.1</v>
      </c>
      <c r="J30" s="14">
        <v>88.625</v>
      </c>
      <c r="K30" s="13">
        <v>1</v>
      </c>
      <c r="L30" s="13">
        <v>89.63</v>
      </c>
      <c r="M30" s="14">
        <v>79.05</v>
      </c>
      <c r="N30" s="13">
        <v>0</v>
      </c>
      <c r="O30" s="14">
        <v>79.05</v>
      </c>
      <c r="P30" s="14">
        <v>60</v>
      </c>
      <c r="Q30" s="14">
        <v>0</v>
      </c>
      <c r="R30" s="14">
        <v>60</v>
      </c>
      <c r="S30" s="14">
        <v>60</v>
      </c>
      <c r="T30" s="13">
        <v>10.81</v>
      </c>
      <c r="U30" s="14">
        <v>70.805</v>
      </c>
      <c r="V30" s="25">
        <v>85.82525</v>
      </c>
      <c r="W30" s="46">
        <v>26</v>
      </c>
      <c r="X30" s="12">
        <v>14</v>
      </c>
      <c r="Y30" s="47" t="s">
        <v>40</v>
      </c>
      <c r="Z30" s="12">
        <v>102</v>
      </c>
      <c r="AA30" s="13" t="s">
        <v>70</v>
      </c>
      <c r="AB30" s="13"/>
      <c r="AC30" s="13"/>
      <c r="AD30" s="31"/>
      <c r="IV30" s="3"/>
      <c r="IW30" s="3"/>
      <c r="IX30" s="3"/>
      <c r="IY30" s="3"/>
      <c r="IZ30" s="3"/>
      <c r="JA30" s="3"/>
    </row>
    <row r="31" customHeight="1" spans="1:261">
      <c r="A31" s="12" t="s">
        <v>35</v>
      </c>
      <c r="B31" s="12" t="s">
        <v>36</v>
      </c>
      <c r="C31" s="13">
        <v>2025</v>
      </c>
      <c r="D31" s="12" t="s">
        <v>37</v>
      </c>
      <c r="E31" s="12" t="s">
        <v>81</v>
      </c>
      <c r="F31" s="12" t="s">
        <v>82</v>
      </c>
      <c r="G31" s="14">
        <v>80</v>
      </c>
      <c r="H31" s="13">
        <v>2.65</v>
      </c>
      <c r="I31" s="14">
        <f t="shared" si="0"/>
        <v>82.65</v>
      </c>
      <c r="J31" s="14">
        <v>88.0549450549451</v>
      </c>
      <c r="K31" s="13">
        <v>1</v>
      </c>
      <c r="L31" s="13">
        <v>89.0549450549451</v>
      </c>
      <c r="M31" s="14">
        <f>(84+86)/4+73.1/2</f>
        <v>79.05</v>
      </c>
      <c r="N31" s="13">
        <v>0</v>
      </c>
      <c r="O31" s="14">
        <v>79.5</v>
      </c>
      <c r="P31" s="14">
        <v>60</v>
      </c>
      <c r="Q31" s="14">
        <v>0</v>
      </c>
      <c r="R31" s="14">
        <v>60</v>
      </c>
      <c r="S31" s="14">
        <v>60</v>
      </c>
      <c r="T31" s="13">
        <v>15.44</v>
      </c>
      <c r="U31" s="14">
        <v>75.44</v>
      </c>
      <c r="V31" s="25">
        <f>I31*0.1+L31*0.75+O31*0.05+R31*0.05+U31*0.05</f>
        <v>85.8032087912088</v>
      </c>
      <c r="W31" s="46">
        <v>27</v>
      </c>
      <c r="X31" s="12">
        <v>17</v>
      </c>
      <c r="Y31" s="47" t="s">
        <v>40</v>
      </c>
      <c r="Z31" s="12">
        <v>102</v>
      </c>
      <c r="AA31" s="13" t="s">
        <v>70</v>
      </c>
      <c r="AB31" s="13"/>
      <c r="AC31" s="13"/>
      <c r="AD31" s="31"/>
      <c r="IV31" s="3"/>
      <c r="IW31" s="3"/>
      <c r="IX31" s="3"/>
      <c r="IY31" s="3"/>
      <c r="IZ31" s="3"/>
      <c r="JA31" s="3"/>
    </row>
    <row r="32" customHeight="1" spans="1:261">
      <c r="A32" s="12" t="s">
        <v>35</v>
      </c>
      <c r="B32" s="12" t="s">
        <v>36</v>
      </c>
      <c r="C32" s="13">
        <v>2025</v>
      </c>
      <c r="D32" s="12" t="s">
        <v>37</v>
      </c>
      <c r="E32" s="12" t="s">
        <v>83</v>
      </c>
      <c r="F32" s="12" t="s">
        <v>84</v>
      </c>
      <c r="G32" s="14">
        <v>80</v>
      </c>
      <c r="H32" s="13">
        <v>7.45</v>
      </c>
      <c r="I32" s="14">
        <f t="shared" si="0"/>
        <v>87.45</v>
      </c>
      <c r="J32" s="14">
        <v>88.8681318681319</v>
      </c>
      <c r="K32" s="13">
        <v>1</v>
      </c>
      <c r="L32" s="13">
        <v>89.8681318681319</v>
      </c>
      <c r="M32" s="14">
        <v>75.05</v>
      </c>
      <c r="N32" s="13">
        <v>0</v>
      </c>
      <c r="O32" s="14">
        <v>75.05</v>
      </c>
      <c r="P32" s="14">
        <v>60</v>
      </c>
      <c r="Q32" s="14">
        <v>0</v>
      </c>
      <c r="R32" s="14">
        <v>60</v>
      </c>
      <c r="S32" s="14">
        <v>60</v>
      </c>
      <c r="T32" s="13">
        <v>-1.91</v>
      </c>
      <c r="U32" s="14">
        <v>58.09</v>
      </c>
      <c r="V32" s="25">
        <f>I32*0.1+L32*0.75+O32*0.05+R32*0.05+U32*0.05</f>
        <v>85.8030989010989</v>
      </c>
      <c r="W32" s="46">
        <v>28</v>
      </c>
      <c r="X32" s="12">
        <v>12</v>
      </c>
      <c r="Y32" s="47" t="s">
        <v>40</v>
      </c>
      <c r="Z32" s="12">
        <v>102</v>
      </c>
      <c r="AA32" s="13" t="s">
        <v>70</v>
      </c>
      <c r="AB32" s="13"/>
      <c r="AC32" s="13"/>
      <c r="AD32" s="31"/>
      <c r="IV32" s="3"/>
      <c r="IW32" s="3"/>
      <c r="IX32" s="3"/>
      <c r="IY32" s="3"/>
      <c r="IZ32" s="3"/>
      <c r="JA32" s="3"/>
    </row>
    <row r="33" customHeight="1" spans="1:261">
      <c r="A33" s="12" t="s">
        <v>35</v>
      </c>
      <c r="B33" s="12" t="s">
        <v>36</v>
      </c>
      <c r="C33" s="13">
        <v>2025</v>
      </c>
      <c r="D33" s="12" t="s">
        <v>37</v>
      </c>
      <c r="E33" s="12">
        <v>2538110047</v>
      </c>
      <c r="F33" s="12" t="s">
        <v>85</v>
      </c>
      <c r="G33" s="14">
        <v>80</v>
      </c>
      <c r="H33" s="13">
        <v>3.3</v>
      </c>
      <c r="I33" s="14">
        <f t="shared" si="0"/>
        <v>83.3</v>
      </c>
      <c r="J33" s="14">
        <v>90.38</v>
      </c>
      <c r="K33" s="13">
        <v>0.05</v>
      </c>
      <c r="L33" s="13">
        <v>90.43</v>
      </c>
      <c r="M33" s="14">
        <v>71.1</v>
      </c>
      <c r="N33" s="13">
        <v>0</v>
      </c>
      <c r="O33" s="14">
        <v>71.1</v>
      </c>
      <c r="P33" s="14">
        <v>60</v>
      </c>
      <c r="Q33" s="14">
        <v>0</v>
      </c>
      <c r="R33" s="14">
        <v>60</v>
      </c>
      <c r="S33" s="14">
        <v>60</v>
      </c>
      <c r="T33" s="13">
        <v>-0.37</v>
      </c>
      <c r="U33" s="14">
        <v>59.63</v>
      </c>
      <c r="V33" s="25">
        <v>85.689</v>
      </c>
      <c r="W33" s="46">
        <v>29</v>
      </c>
      <c r="X33" s="12">
        <v>4</v>
      </c>
      <c r="Y33" s="47" t="s">
        <v>40</v>
      </c>
      <c r="Z33" s="12">
        <v>102</v>
      </c>
      <c r="AA33" s="13" t="s">
        <v>70</v>
      </c>
      <c r="AB33" s="13"/>
      <c r="AC33" s="13"/>
      <c r="AD33" s="31"/>
      <c r="IV33" s="3"/>
      <c r="IW33" s="3"/>
      <c r="IX33" s="3"/>
      <c r="IY33" s="3"/>
      <c r="IZ33" s="3"/>
      <c r="JA33" s="3"/>
    </row>
    <row r="34" customHeight="1" spans="1:261">
      <c r="A34" s="12" t="s">
        <v>35</v>
      </c>
      <c r="B34" s="12" t="s">
        <v>36</v>
      </c>
      <c r="C34" s="13">
        <v>2025</v>
      </c>
      <c r="D34" s="12" t="s">
        <v>37</v>
      </c>
      <c r="E34" s="12">
        <v>2434110179</v>
      </c>
      <c r="F34" s="12" t="s">
        <v>86</v>
      </c>
      <c r="G34" s="14">
        <v>80</v>
      </c>
      <c r="H34" s="13">
        <v>13.65</v>
      </c>
      <c r="I34" s="14">
        <f t="shared" si="0"/>
        <v>93.65</v>
      </c>
      <c r="J34" s="14">
        <v>84.516484</v>
      </c>
      <c r="K34" s="13">
        <v>0</v>
      </c>
      <c r="L34" s="13">
        <v>84.516484</v>
      </c>
      <c r="M34" s="14">
        <v>74.75</v>
      </c>
      <c r="N34" s="13">
        <v>0</v>
      </c>
      <c r="O34" s="14">
        <v>74.75</v>
      </c>
      <c r="P34" s="14">
        <v>60</v>
      </c>
      <c r="Q34" s="14">
        <v>24</v>
      </c>
      <c r="R34" s="14">
        <v>84</v>
      </c>
      <c r="S34" s="14">
        <v>60</v>
      </c>
      <c r="T34" s="13">
        <v>39</v>
      </c>
      <c r="U34" s="14">
        <v>99</v>
      </c>
      <c r="V34" s="25">
        <f>I34*0.1+L34*0.75+O34*0.05+R34*0.05+U34*0.05</f>
        <v>85.639863</v>
      </c>
      <c r="W34" s="46">
        <v>30</v>
      </c>
      <c r="X34" s="12">
        <v>53</v>
      </c>
      <c r="Y34" s="47" t="s">
        <v>40</v>
      </c>
      <c r="Z34" s="12">
        <v>102</v>
      </c>
      <c r="AA34" s="13" t="s">
        <v>70</v>
      </c>
      <c r="AB34" s="13"/>
      <c r="AC34" s="13"/>
      <c r="AD34" s="31"/>
      <c r="IV34" s="3"/>
      <c r="IW34" s="3"/>
      <c r="IX34" s="3"/>
      <c r="IY34" s="3"/>
      <c r="IZ34" s="3"/>
      <c r="JA34" s="3"/>
    </row>
    <row r="35" customHeight="1" spans="1:261">
      <c r="A35" s="12" t="s">
        <v>35</v>
      </c>
      <c r="B35" s="12" t="s">
        <v>36</v>
      </c>
      <c r="C35" s="13">
        <v>2025</v>
      </c>
      <c r="D35" s="12" t="s">
        <v>37</v>
      </c>
      <c r="E35" s="12">
        <v>2538110004</v>
      </c>
      <c r="F35" s="12" t="s">
        <v>87</v>
      </c>
      <c r="G35" s="14">
        <v>80</v>
      </c>
      <c r="H35" s="13">
        <v>3.15</v>
      </c>
      <c r="I35" s="14">
        <f t="shared" si="0"/>
        <v>83.15</v>
      </c>
      <c r="J35" s="14">
        <v>87.021978</v>
      </c>
      <c r="K35" s="13">
        <v>2.2</v>
      </c>
      <c r="L35" s="13">
        <v>89.221978</v>
      </c>
      <c r="M35" s="14">
        <f>(81+87)/4+73.3/2</f>
        <v>78.65</v>
      </c>
      <c r="N35" s="13">
        <v>0</v>
      </c>
      <c r="O35" s="14">
        <v>78.65</v>
      </c>
      <c r="P35" s="14">
        <v>60</v>
      </c>
      <c r="Q35" s="14">
        <v>0</v>
      </c>
      <c r="R35" s="14">
        <v>60</v>
      </c>
      <c r="S35" s="14">
        <v>60</v>
      </c>
      <c r="T35" s="13">
        <v>8</v>
      </c>
      <c r="U35" s="14">
        <v>68</v>
      </c>
      <c r="V35" s="25">
        <v>85.56</v>
      </c>
      <c r="W35" s="46">
        <v>31</v>
      </c>
      <c r="X35" s="12">
        <v>27</v>
      </c>
      <c r="Y35" s="47" t="s">
        <v>40</v>
      </c>
      <c r="Z35" s="12">
        <v>102</v>
      </c>
      <c r="AA35" s="13" t="s">
        <v>70</v>
      </c>
      <c r="AB35" s="13"/>
      <c r="AC35" s="13"/>
      <c r="AD35" s="31"/>
      <c r="IV35" s="3"/>
      <c r="IW35" s="3"/>
      <c r="IX35" s="3"/>
      <c r="IY35" s="3"/>
      <c r="IZ35" s="3"/>
      <c r="JA35" s="3"/>
    </row>
    <row r="36" customHeight="1" spans="1:261">
      <c r="A36" s="12" t="s">
        <v>35</v>
      </c>
      <c r="B36" s="12" t="s">
        <v>36</v>
      </c>
      <c r="C36" s="13">
        <v>2025</v>
      </c>
      <c r="D36" s="12" t="s">
        <v>37</v>
      </c>
      <c r="E36" s="12" t="s">
        <v>88</v>
      </c>
      <c r="F36" s="12" t="s">
        <v>89</v>
      </c>
      <c r="G36" s="14">
        <v>80</v>
      </c>
      <c r="H36" s="13">
        <v>5.4</v>
      </c>
      <c r="I36" s="14">
        <f t="shared" si="0"/>
        <v>85.4</v>
      </c>
      <c r="J36" s="14">
        <v>87.1758241758242</v>
      </c>
      <c r="K36" s="13">
        <v>1</v>
      </c>
      <c r="L36" s="13">
        <v>88.1758241758242</v>
      </c>
      <c r="M36" s="14">
        <f>(84+85)/4+78.5/2</f>
        <v>81.5</v>
      </c>
      <c r="N36" s="13">
        <v>0</v>
      </c>
      <c r="O36" s="14">
        <v>81.5</v>
      </c>
      <c r="P36" s="14">
        <v>60</v>
      </c>
      <c r="Q36" s="14">
        <v>6</v>
      </c>
      <c r="R36" s="14">
        <v>66</v>
      </c>
      <c r="S36" s="14">
        <v>60</v>
      </c>
      <c r="T36" s="13">
        <v>9</v>
      </c>
      <c r="U36" s="14">
        <v>69</v>
      </c>
      <c r="V36" s="25">
        <f>I36*0.1+L36*0.75+O36*0.05+R36*0.05+U36*0.05</f>
        <v>85.4968681318682</v>
      </c>
      <c r="W36" s="46">
        <v>32</v>
      </c>
      <c r="X36" s="12">
        <v>26</v>
      </c>
      <c r="Y36" s="47" t="s">
        <v>40</v>
      </c>
      <c r="Z36" s="12">
        <v>102</v>
      </c>
      <c r="AA36" s="13" t="s">
        <v>70</v>
      </c>
      <c r="AB36" s="13"/>
      <c r="AC36" s="13"/>
      <c r="AD36" s="31"/>
      <c r="IV36" s="3"/>
      <c r="IW36" s="3"/>
      <c r="IX36" s="3"/>
      <c r="IY36" s="3"/>
      <c r="IZ36" s="3"/>
      <c r="JA36" s="3"/>
    </row>
    <row r="37" customHeight="1" spans="1:261">
      <c r="A37" s="12" t="s">
        <v>35</v>
      </c>
      <c r="B37" s="12" t="s">
        <v>36</v>
      </c>
      <c r="C37" s="13">
        <v>2025</v>
      </c>
      <c r="D37" s="12" t="s">
        <v>49</v>
      </c>
      <c r="E37" s="12">
        <v>2538110093</v>
      </c>
      <c r="F37" s="12" t="s">
        <v>90</v>
      </c>
      <c r="G37" s="14">
        <v>80</v>
      </c>
      <c r="H37" s="13">
        <v>6.65</v>
      </c>
      <c r="I37" s="14">
        <f t="shared" si="0"/>
        <v>86.65</v>
      </c>
      <c r="J37" s="14">
        <v>87.8132</v>
      </c>
      <c r="K37" s="13">
        <v>1</v>
      </c>
      <c r="L37" s="13">
        <v>88.8132</v>
      </c>
      <c r="M37" s="14">
        <v>73.75</v>
      </c>
      <c r="N37" s="13">
        <v>0</v>
      </c>
      <c r="O37" s="14">
        <v>73.75</v>
      </c>
      <c r="P37" s="14">
        <v>60</v>
      </c>
      <c r="Q37" s="14">
        <v>0</v>
      </c>
      <c r="R37" s="14">
        <v>60</v>
      </c>
      <c r="S37" s="14">
        <v>60</v>
      </c>
      <c r="T37" s="13">
        <v>-2</v>
      </c>
      <c r="U37" s="14">
        <v>58</v>
      </c>
      <c r="V37" s="25">
        <v>84.8624</v>
      </c>
      <c r="W37" s="46">
        <v>33</v>
      </c>
      <c r="X37" s="12">
        <v>21</v>
      </c>
      <c r="Y37" s="47" t="s">
        <v>40</v>
      </c>
      <c r="Z37" s="12">
        <v>102</v>
      </c>
      <c r="AA37" s="13" t="s">
        <v>70</v>
      </c>
      <c r="AB37" s="13"/>
      <c r="AC37" s="13"/>
      <c r="AD37" s="31"/>
      <c r="IV37" s="3"/>
      <c r="IW37" s="3"/>
      <c r="IX37" s="3"/>
      <c r="IY37" s="3"/>
      <c r="IZ37" s="3"/>
      <c r="JA37" s="3"/>
    </row>
    <row r="38" customHeight="1" spans="1:261">
      <c r="A38" s="12" t="s">
        <v>35</v>
      </c>
      <c r="B38" s="12" t="s">
        <v>36</v>
      </c>
      <c r="C38" s="13">
        <v>2025</v>
      </c>
      <c r="D38" s="12" t="s">
        <v>49</v>
      </c>
      <c r="E38" s="12">
        <v>2534110314</v>
      </c>
      <c r="F38" s="12" t="s">
        <v>91</v>
      </c>
      <c r="G38" s="14">
        <v>80</v>
      </c>
      <c r="H38" s="13">
        <v>3.6</v>
      </c>
      <c r="I38" s="14">
        <f t="shared" si="0"/>
        <v>83.6</v>
      </c>
      <c r="J38" s="14">
        <v>86.032967032967</v>
      </c>
      <c r="K38" s="13">
        <v>1</v>
      </c>
      <c r="L38" s="13">
        <v>87.032967032967</v>
      </c>
      <c r="M38" s="14">
        <v>82.75</v>
      </c>
      <c r="N38" s="13">
        <v>0</v>
      </c>
      <c r="O38" s="14">
        <v>82.75</v>
      </c>
      <c r="P38" s="14">
        <v>60</v>
      </c>
      <c r="Q38" s="14">
        <v>0</v>
      </c>
      <c r="R38" s="14">
        <v>60</v>
      </c>
      <c r="S38" s="14">
        <v>60</v>
      </c>
      <c r="T38" s="13">
        <v>20.69</v>
      </c>
      <c r="U38" s="14">
        <v>80.69</v>
      </c>
      <c r="V38" s="25">
        <f>I38*0.1+L38*0.75+O38*0.05+R38*0.05+U38*0.05</f>
        <v>84.8067252747252</v>
      </c>
      <c r="W38" s="46">
        <v>34</v>
      </c>
      <c r="X38" s="12">
        <v>35</v>
      </c>
      <c r="Y38" s="47" t="s">
        <v>40</v>
      </c>
      <c r="Z38" s="12">
        <v>102</v>
      </c>
      <c r="AA38" s="13" t="s">
        <v>70</v>
      </c>
      <c r="AB38" s="13"/>
      <c r="AC38" s="13"/>
      <c r="AD38" s="31"/>
      <c r="IV38" s="3"/>
      <c r="IW38" s="3"/>
      <c r="IX38" s="3"/>
      <c r="IY38" s="3"/>
      <c r="IZ38" s="3"/>
      <c r="JA38" s="3"/>
    </row>
    <row r="39" customHeight="1" spans="1:261">
      <c r="A39" s="12" t="s">
        <v>35</v>
      </c>
      <c r="B39" s="12" t="s">
        <v>36</v>
      </c>
      <c r="C39" s="13">
        <v>2025</v>
      </c>
      <c r="D39" s="12" t="s">
        <v>49</v>
      </c>
      <c r="E39" s="12">
        <v>2538110076</v>
      </c>
      <c r="F39" s="12" t="s">
        <v>92</v>
      </c>
      <c r="G39" s="14">
        <v>80</v>
      </c>
      <c r="H39" s="13">
        <v>8.15</v>
      </c>
      <c r="I39" s="14">
        <f t="shared" si="0"/>
        <v>88.15</v>
      </c>
      <c r="J39" s="14">
        <v>86.121</v>
      </c>
      <c r="K39" s="13">
        <v>1</v>
      </c>
      <c r="L39" s="13">
        <v>87.121</v>
      </c>
      <c r="M39" s="14">
        <v>80.2</v>
      </c>
      <c r="N39" s="13">
        <v>0</v>
      </c>
      <c r="O39" s="14">
        <v>80.2</v>
      </c>
      <c r="P39" s="14">
        <v>60</v>
      </c>
      <c r="Q39" s="14">
        <v>3</v>
      </c>
      <c r="R39" s="14">
        <v>63</v>
      </c>
      <c r="S39" s="14">
        <v>60</v>
      </c>
      <c r="T39" s="13">
        <v>7.56</v>
      </c>
      <c r="U39" s="14">
        <v>67.56</v>
      </c>
      <c r="V39" s="25">
        <v>84.69375</v>
      </c>
      <c r="W39" s="46">
        <v>35</v>
      </c>
      <c r="X39" s="12">
        <v>35</v>
      </c>
      <c r="Y39" s="47" t="s">
        <v>40</v>
      </c>
      <c r="Z39" s="12">
        <v>102</v>
      </c>
      <c r="AA39" s="13" t="s">
        <v>70</v>
      </c>
      <c r="AB39" s="13"/>
      <c r="AC39" s="13"/>
      <c r="AD39" s="31"/>
      <c r="IV39" s="3"/>
      <c r="IW39" s="3"/>
      <c r="IX39" s="3"/>
      <c r="IY39" s="3"/>
      <c r="IZ39" s="3"/>
      <c r="JA39" s="3"/>
    </row>
    <row r="40" customHeight="1" spans="1:261">
      <c r="A40" s="12" t="s">
        <v>35</v>
      </c>
      <c r="B40" s="12" t="s">
        <v>36</v>
      </c>
      <c r="C40" s="13">
        <v>2025</v>
      </c>
      <c r="D40" s="12" t="s">
        <v>37</v>
      </c>
      <c r="E40" s="12">
        <v>2538110080</v>
      </c>
      <c r="F40" s="12" t="s">
        <v>93</v>
      </c>
      <c r="G40" s="14">
        <v>80</v>
      </c>
      <c r="H40" s="13">
        <v>7.65</v>
      </c>
      <c r="I40" s="14">
        <f t="shared" si="0"/>
        <v>87.65</v>
      </c>
      <c r="J40" s="14">
        <v>86.96</v>
      </c>
      <c r="K40" s="13">
        <v>1</v>
      </c>
      <c r="L40" s="13">
        <v>87.96</v>
      </c>
      <c r="M40" s="14">
        <v>78.75</v>
      </c>
      <c r="N40" s="13">
        <v>0</v>
      </c>
      <c r="O40" s="14">
        <v>78.75</v>
      </c>
      <c r="P40" s="14">
        <v>60</v>
      </c>
      <c r="Q40" s="14">
        <v>0</v>
      </c>
      <c r="R40" s="14">
        <v>60</v>
      </c>
      <c r="S40" s="14">
        <v>60</v>
      </c>
      <c r="T40" s="13">
        <v>-0.7</v>
      </c>
      <c r="U40" s="14">
        <v>59.3</v>
      </c>
      <c r="V40" s="25">
        <v>84.6375</v>
      </c>
      <c r="W40" s="46">
        <v>36</v>
      </c>
      <c r="X40" s="12">
        <v>30</v>
      </c>
      <c r="Y40" s="47" t="s">
        <v>40</v>
      </c>
      <c r="Z40" s="12">
        <v>102</v>
      </c>
      <c r="AA40" s="13" t="s">
        <v>70</v>
      </c>
      <c r="AB40" s="13"/>
      <c r="AC40" s="13"/>
      <c r="AD40" s="31"/>
      <c r="IV40" s="3"/>
      <c r="IW40" s="3"/>
      <c r="IX40" s="3"/>
      <c r="IY40" s="3"/>
      <c r="IZ40" s="3"/>
      <c r="JA40" s="3"/>
    </row>
    <row r="41" customHeight="1" spans="1:261">
      <c r="A41" s="12" t="s">
        <v>35</v>
      </c>
      <c r="B41" s="12" t="s">
        <v>36</v>
      </c>
      <c r="C41" s="13">
        <v>2025</v>
      </c>
      <c r="D41" s="12" t="s">
        <v>45</v>
      </c>
      <c r="E41" s="12" t="s">
        <v>94</v>
      </c>
      <c r="F41" s="12" t="s">
        <v>95</v>
      </c>
      <c r="G41" s="14">
        <v>80</v>
      </c>
      <c r="H41" s="13">
        <v>8.85</v>
      </c>
      <c r="I41" s="14">
        <f t="shared" si="0"/>
        <v>88.85</v>
      </c>
      <c r="J41" s="14">
        <v>84.176471</v>
      </c>
      <c r="K41" s="13">
        <v>1.3875</v>
      </c>
      <c r="L41" s="13">
        <v>85.563971</v>
      </c>
      <c r="M41" s="14">
        <v>78.95</v>
      </c>
      <c r="N41" s="13">
        <v>0</v>
      </c>
      <c r="O41" s="14">
        <v>78.95</v>
      </c>
      <c r="P41" s="14">
        <v>60</v>
      </c>
      <c r="Q41" s="14">
        <v>10</v>
      </c>
      <c r="R41" s="14">
        <v>70</v>
      </c>
      <c r="S41" s="14">
        <v>60</v>
      </c>
      <c r="T41" s="13">
        <v>15</v>
      </c>
      <c r="U41" s="14">
        <v>75</v>
      </c>
      <c r="V41" s="25">
        <f>I41*0.1+L41*0.75+O41*0.05+R41*0.05+U41*0.05</f>
        <v>84.25547825</v>
      </c>
      <c r="W41" s="46">
        <v>37</v>
      </c>
      <c r="X41" s="12">
        <v>55</v>
      </c>
      <c r="Y41" s="47" t="s">
        <v>40</v>
      </c>
      <c r="Z41" s="12">
        <v>102</v>
      </c>
      <c r="AA41" s="13" t="s">
        <v>70</v>
      </c>
      <c r="AB41" s="13"/>
      <c r="AC41" s="13"/>
      <c r="AD41" s="31"/>
      <c r="IV41" s="3"/>
      <c r="IW41" s="3"/>
      <c r="IX41" s="3"/>
      <c r="IY41" s="3"/>
      <c r="IZ41" s="3"/>
      <c r="JA41" s="3"/>
    </row>
    <row r="42" customHeight="1" spans="1:261">
      <c r="A42" s="12" t="s">
        <v>35</v>
      </c>
      <c r="B42" s="12" t="s">
        <v>36</v>
      </c>
      <c r="C42" s="13">
        <v>2025</v>
      </c>
      <c r="D42" s="12" t="s">
        <v>37</v>
      </c>
      <c r="E42" s="12">
        <v>2538110045</v>
      </c>
      <c r="F42" s="12" t="s">
        <v>96</v>
      </c>
      <c r="G42" s="14">
        <v>80</v>
      </c>
      <c r="H42" s="13">
        <v>3.3</v>
      </c>
      <c r="I42" s="14">
        <f t="shared" si="0"/>
        <v>83.3</v>
      </c>
      <c r="J42" s="14">
        <v>85.989010989011</v>
      </c>
      <c r="K42" s="13">
        <v>1</v>
      </c>
      <c r="L42" s="13">
        <v>86.989010989011</v>
      </c>
      <c r="M42" s="14">
        <v>76.6</v>
      </c>
      <c r="N42" s="13">
        <v>0</v>
      </c>
      <c r="O42" s="14">
        <v>76.6</v>
      </c>
      <c r="P42" s="14">
        <v>60</v>
      </c>
      <c r="Q42" s="14">
        <v>0</v>
      </c>
      <c r="R42" s="14">
        <v>60</v>
      </c>
      <c r="S42" s="14">
        <v>60</v>
      </c>
      <c r="T42" s="13">
        <v>16.01</v>
      </c>
      <c r="U42" s="14">
        <v>76.01</v>
      </c>
      <c r="V42" s="25">
        <v>84.2022582417582</v>
      </c>
      <c r="W42" s="46">
        <v>38</v>
      </c>
      <c r="X42" s="12">
        <v>37</v>
      </c>
      <c r="Y42" s="47" t="s">
        <v>40</v>
      </c>
      <c r="Z42" s="12">
        <v>102</v>
      </c>
      <c r="AA42" s="13" t="s">
        <v>70</v>
      </c>
      <c r="AB42" s="13"/>
      <c r="AC42" s="13"/>
      <c r="AD42" s="31"/>
      <c r="IV42" s="3"/>
      <c r="IW42" s="3"/>
      <c r="IX42" s="3"/>
      <c r="IY42" s="3"/>
      <c r="IZ42" s="3"/>
      <c r="JA42" s="3"/>
    </row>
    <row r="43" customHeight="1" spans="1:261">
      <c r="A43" s="12" t="s">
        <v>35</v>
      </c>
      <c r="B43" s="12" t="s">
        <v>36</v>
      </c>
      <c r="C43" s="13">
        <v>2025</v>
      </c>
      <c r="D43" s="12" t="s">
        <v>37</v>
      </c>
      <c r="E43" s="12" t="s">
        <v>97</v>
      </c>
      <c r="F43" s="12" t="s">
        <v>98</v>
      </c>
      <c r="G43" s="14">
        <v>80</v>
      </c>
      <c r="H43" s="13">
        <v>3.75</v>
      </c>
      <c r="I43" s="14">
        <f t="shared" si="0"/>
        <v>83.75</v>
      </c>
      <c r="J43" s="14">
        <v>87.1978021978022</v>
      </c>
      <c r="K43" s="13">
        <v>1.1</v>
      </c>
      <c r="L43" s="13">
        <v>88.2978021978022</v>
      </c>
      <c r="M43" s="14">
        <v>71.55</v>
      </c>
      <c r="N43" s="13">
        <v>0</v>
      </c>
      <c r="O43" s="14">
        <v>71.55</v>
      </c>
      <c r="P43" s="14">
        <v>60</v>
      </c>
      <c r="Q43" s="14">
        <v>7</v>
      </c>
      <c r="R43" s="14">
        <v>67</v>
      </c>
      <c r="S43" s="14">
        <v>60</v>
      </c>
      <c r="T43" s="13">
        <v>-7</v>
      </c>
      <c r="U43" s="14">
        <v>53</v>
      </c>
      <c r="V43" s="25">
        <f>I43*0.1+L43*0.75+O43*0.05+R43*0.05+U43*0.05</f>
        <v>84.1758516483517</v>
      </c>
      <c r="W43" s="46">
        <v>39</v>
      </c>
      <c r="X43" s="12">
        <v>25</v>
      </c>
      <c r="Y43" s="47" t="s">
        <v>40</v>
      </c>
      <c r="Z43" s="12">
        <v>102</v>
      </c>
      <c r="AA43" s="13" t="s">
        <v>70</v>
      </c>
      <c r="AB43" s="13"/>
      <c r="AC43" s="13"/>
      <c r="AD43" s="31"/>
      <c r="IV43" s="3"/>
      <c r="IW43" s="3"/>
      <c r="IX43" s="3"/>
      <c r="IY43" s="3"/>
      <c r="IZ43" s="3"/>
      <c r="JA43" s="3"/>
    </row>
    <row r="44" customHeight="1" spans="1:261">
      <c r="A44" s="12" t="s">
        <v>35</v>
      </c>
      <c r="B44" s="12" t="s">
        <v>36</v>
      </c>
      <c r="C44" s="13">
        <v>2025</v>
      </c>
      <c r="D44" s="12" t="s">
        <v>37</v>
      </c>
      <c r="E44" s="12" t="s">
        <v>99</v>
      </c>
      <c r="F44" s="12" t="s">
        <v>100</v>
      </c>
      <c r="G44" s="14">
        <v>80</v>
      </c>
      <c r="H44" s="13">
        <v>8.425</v>
      </c>
      <c r="I44" s="14">
        <f t="shared" si="0"/>
        <v>88.425</v>
      </c>
      <c r="J44" s="14">
        <v>85.8131868131868</v>
      </c>
      <c r="K44" s="13">
        <v>0</v>
      </c>
      <c r="L44" s="13">
        <v>85.8131868131868</v>
      </c>
      <c r="M44" s="14">
        <f>(89+84)/4+82.2/2</f>
        <v>84.35</v>
      </c>
      <c r="N44" s="13">
        <v>0</v>
      </c>
      <c r="O44" s="14">
        <v>84.35</v>
      </c>
      <c r="P44" s="14">
        <v>60</v>
      </c>
      <c r="Q44" s="14">
        <v>6</v>
      </c>
      <c r="R44" s="14">
        <v>66</v>
      </c>
      <c r="S44" s="14">
        <v>60</v>
      </c>
      <c r="T44" s="13">
        <v>9.01</v>
      </c>
      <c r="U44" s="14">
        <v>69.01</v>
      </c>
      <c r="V44" s="25">
        <f>I44*0.1+L44*0.75+O44*0.05+R44*0.05+U44*0.05</f>
        <v>84.1703901098901</v>
      </c>
      <c r="W44" s="46">
        <v>40</v>
      </c>
      <c r="X44" s="12">
        <v>39</v>
      </c>
      <c r="Y44" s="47" t="s">
        <v>40</v>
      </c>
      <c r="Z44" s="12">
        <v>102</v>
      </c>
      <c r="AA44" s="13" t="s">
        <v>70</v>
      </c>
      <c r="AB44" s="13"/>
      <c r="AC44" s="13"/>
      <c r="AD44" s="31"/>
      <c r="IV44" s="3"/>
      <c r="IW44" s="3"/>
      <c r="IX44" s="3"/>
      <c r="IY44" s="3"/>
      <c r="IZ44" s="3"/>
      <c r="JA44" s="3"/>
    </row>
    <row r="45" customHeight="1" spans="1:261">
      <c r="A45" s="12" t="s">
        <v>35</v>
      </c>
      <c r="B45" s="12" t="s">
        <v>36</v>
      </c>
      <c r="C45" s="13">
        <v>2025</v>
      </c>
      <c r="D45" s="12" t="s">
        <v>37</v>
      </c>
      <c r="E45" s="12" t="s">
        <v>101</v>
      </c>
      <c r="F45" s="12" t="s">
        <v>102</v>
      </c>
      <c r="G45" s="14">
        <v>80</v>
      </c>
      <c r="H45" s="13">
        <v>5.75</v>
      </c>
      <c r="I45" s="14">
        <f t="shared" si="0"/>
        <v>85.75</v>
      </c>
      <c r="J45" s="14">
        <v>84.670329</v>
      </c>
      <c r="K45" s="13">
        <v>1</v>
      </c>
      <c r="L45" s="13">
        <v>85.670329</v>
      </c>
      <c r="M45" s="14">
        <v>85.3</v>
      </c>
      <c r="N45" s="13">
        <v>0</v>
      </c>
      <c r="O45" s="14">
        <v>85.3</v>
      </c>
      <c r="P45" s="14">
        <v>60</v>
      </c>
      <c r="Q45" s="14">
        <v>2</v>
      </c>
      <c r="R45" s="14">
        <v>62</v>
      </c>
      <c r="S45" s="14">
        <v>60</v>
      </c>
      <c r="T45" s="13">
        <v>17.53</v>
      </c>
      <c r="U45" s="14">
        <v>77.53</v>
      </c>
      <c r="V45" s="25">
        <f>I45*0.1+L45*0.75+O45*0.05+R45*0.05+U45*0.05</f>
        <v>84.06924675</v>
      </c>
      <c r="W45" s="46">
        <v>41</v>
      </c>
      <c r="X45" s="12">
        <v>49</v>
      </c>
      <c r="Y45" s="47" t="s">
        <v>40</v>
      </c>
      <c r="Z45" s="12">
        <v>102</v>
      </c>
      <c r="AA45" s="13" t="s">
        <v>70</v>
      </c>
      <c r="AB45" s="13"/>
      <c r="AC45" s="13"/>
      <c r="AD45" s="31"/>
      <c r="IV45" s="3"/>
      <c r="IW45" s="3"/>
      <c r="IX45" s="3"/>
      <c r="IY45" s="3"/>
      <c r="IZ45" s="3"/>
      <c r="JA45" s="3"/>
    </row>
    <row r="46" customHeight="1" spans="1:261">
      <c r="A46" s="12" t="s">
        <v>35</v>
      </c>
      <c r="B46" s="12" t="s">
        <v>36</v>
      </c>
      <c r="C46" s="13">
        <v>2025</v>
      </c>
      <c r="D46" s="12" t="s">
        <v>45</v>
      </c>
      <c r="E46" s="12">
        <v>2538110034</v>
      </c>
      <c r="F46" s="12" t="s">
        <v>103</v>
      </c>
      <c r="G46" s="14">
        <v>80</v>
      </c>
      <c r="H46" s="13">
        <v>3.55</v>
      </c>
      <c r="I46" s="14">
        <f t="shared" si="0"/>
        <v>83.55</v>
      </c>
      <c r="J46" s="14">
        <v>87.8791208791209</v>
      </c>
      <c r="K46" s="13">
        <v>0</v>
      </c>
      <c r="L46" s="13">
        <v>87.8791208791209</v>
      </c>
      <c r="M46" s="14">
        <v>70.3</v>
      </c>
      <c r="N46" s="13">
        <v>0</v>
      </c>
      <c r="O46" s="14">
        <v>70.3</v>
      </c>
      <c r="P46" s="14">
        <v>60</v>
      </c>
      <c r="Q46" s="14">
        <v>0</v>
      </c>
      <c r="R46" s="14">
        <v>60</v>
      </c>
      <c r="S46" s="14">
        <v>60</v>
      </c>
      <c r="T46" s="13">
        <v>-5</v>
      </c>
      <c r="U46" s="14">
        <v>55</v>
      </c>
      <c r="V46" s="25">
        <v>83.5293406593407</v>
      </c>
      <c r="W46" s="46">
        <v>42</v>
      </c>
      <c r="X46" s="12">
        <v>19</v>
      </c>
      <c r="Y46" s="47" t="s">
        <v>40</v>
      </c>
      <c r="Z46" s="12">
        <v>102</v>
      </c>
      <c r="AA46" s="13" t="s">
        <v>70</v>
      </c>
      <c r="AB46" s="13"/>
      <c r="AC46" s="13"/>
      <c r="AD46" s="31"/>
      <c r="IV46" s="3"/>
      <c r="IW46" s="3"/>
      <c r="IX46" s="3"/>
      <c r="IY46" s="3"/>
      <c r="IZ46" s="3"/>
      <c r="JA46" s="3"/>
    </row>
    <row r="47" customHeight="1" spans="1:261">
      <c r="A47" s="12" t="s">
        <v>35</v>
      </c>
      <c r="B47" s="12" t="s">
        <v>36</v>
      </c>
      <c r="C47" s="13">
        <v>2025</v>
      </c>
      <c r="D47" s="12" t="s">
        <v>37</v>
      </c>
      <c r="E47" s="12" t="s">
        <v>104</v>
      </c>
      <c r="F47" s="12" t="s">
        <v>105</v>
      </c>
      <c r="G47" s="14">
        <v>80</v>
      </c>
      <c r="H47" s="13">
        <v>4.4</v>
      </c>
      <c r="I47" s="14">
        <f t="shared" si="0"/>
        <v>84.4</v>
      </c>
      <c r="J47" s="14">
        <v>85.7472527472527</v>
      </c>
      <c r="K47" s="13">
        <v>1</v>
      </c>
      <c r="L47" s="13">
        <v>86.7472527472527</v>
      </c>
      <c r="M47" s="14">
        <v>76.4</v>
      </c>
      <c r="N47" s="13">
        <v>0</v>
      </c>
      <c r="O47" s="14">
        <v>76.4</v>
      </c>
      <c r="P47" s="14">
        <v>60</v>
      </c>
      <c r="Q47" s="14">
        <v>1</v>
      </c>
      <c r="R47" s="14">
        <v>61</v>
      </c>
      <c r="S47" s="14">
        <v>60</v>
      </c>
      <c r="T47" s="13">
        <v>0.05</v>
      </c>
      <c r="U47" s="14">
        <v>60.05</v>
      </c>
      <c r="V47" s="25">
        <f>I47*0.1+L47*0.75+O47*0.05+R47*0.05+U47*0.05</f>
        <v>83.3729395604395</v>
      </c>
      <c r="W47" s="46">
        <v>43</v>
      </c>
      <c r="X47" s="12">
        <v>40</v>
      </c>
      <c r="Y47" s="47" t="s">
        <v>40</v>
      </c>
      <c r="Z47" s="12">
        <v>102</v>
      </c>
      <c r="AA47" s="13"/>
      <c r="AB47" s="13"/>
      <c r="AC47" s="13"/>
      <c r="AD47" s="31"/>
      <c r="IV47" s="3"/>
      <c r="IW47" s="3"/>
      <c r="IX47" s="3"/>
      <c r="IY47" s="3"/>
      <c r="IZ47" s="3"/>
      <c r="JA47" s="3"/>
    </row>
    <row r="48" customHeight="1" spans="1:261">
      <c r="A48" s="12" t="s">
        <v>35</v>
      </c>
      <c r="B48" s="12" t="s">
        <v>36</v>
      </c>
      <c r="C48" s="13">
        <v>2025</v>
      </c>
      <c r="D48" s="12" t="s">
        <v>49</v>
      </c>
      <c r="E48" s="12" t="s">
        <v>106</v>
      </c>
      <c r="F48" s="12" t="s">
        <v>107</v>
      </c>
      <c r="G48" s="14">
        <v>80</v>
      </c>
      <c r="H48" s="13">
        <v>2.25</v>
      </c>
      <c r="I48" s="14">
        <f t="shared" si="0"/>
        <v>82.25</v>
      </c>
      <c r="J48" s="14">
        <v>85.3516483516484</v>
      </c>
      <c r="K48" s="13">
        <v>1</v>
      </c>
      <c r="L48" s="13">
        <v>86.3516483516484</v>
      </c>
      <c r="M48" s="14">
        <v>82.45</v>
      </c>
      <c r="N48" s="13">
        <v>0</v>
      </c>
      <c r="O48" s="14">
        <v>82.45</v>
      </c>
      <c r="P48" s="14">
        <v>60</v>
      </c>
      <c r="Q48" s="14">
        <v>0</v>
      </c>
      <c r="R48" s="14">
        <v>60</v>
      </c>
      <c r="S48" s="14">
        <v>60</v>
      </c>
      <c r="T48" s="13">
        <v>-1.88</v>
      </c>
      <c r="U48" s="14">
        <v>58.12</v>
      </c>
      <c r="V48" s="25">
        <f>I48*0.1+L48*0.75+O48*0.05+R48*0.05++U48*0.05</f>
        <v>83.0172362637363</v>
      </c>
      <c r="W48" s="46">
        <v>44</v>
      </c>
      <c r="X48" s="12">
        <v>43</v>
      </c>
      <c r="Y48" s="47" t="s">
        <v>40</v>
      </c>
      <c r="Z48" s="12">
        <v>102</v>
      </c>
      <c r="AA48" s="13"/>
      <c r="AB48" s="13"/>
      <c r="AC48" s="13"/>
      <c r="AD48" s="31"/>
      <c r="IV48" s="3"/>
      <c r="IW48" s="3"/>
      <c r="IX48" s="3"/>
      <c r="IY48" s="3"/>
      <c r="IZ48" s="3"/>
      <c r="JA48" s="3"/>
    </row>
    <row r="49" customHeight="1" spans="1:261">
      <c r="A49" s="12" t="s">
        <v>35</v>
      </c>
      <c r="B49" s="12" t="s">
        <v>36</v>
      </c>
      <c r="C49" s="13">
        <v>2025</v>
      </c>
      <c r="D49" s="12" t="s">
        <v>49</v>
      </c>
      <c r="E49" s="12">
        <v>2538110072</v>
      </c>
      <c r="F49" s="12" t="s">
        <v>108</v>
      </c>
      <c r="G49" s="14">
        <v>80</v>
      </c>
      <c r="H49" s="13">
        <v>2.3</v>
      </c>
      <c r="I49" s="14">
        <f t="shared" si="0"/>
        <v>82.3</v>
      </c>
      <c r="J49" s="14">
        <v>85.51</v>
      </c>
      <c r="K49" s="13">
        <v>1.05</v>
      </c>
      <c r="L49" s="13">
        <v>86.56</v>
      </c>
      <c r="M49" s="14">
        <v>76.8</v>
      </c>
      <c r="N49" s="13">
        <v>0</v>
      </c>
      <c r="O49" s="14">
        <v>76.8</v>
      </c>
      <c r="P49" s="14">
        <v>60</v>
      </c>
      <c r="Q49" s="14">
        <v>0</v>
      </c>
      <c r="R49" s="14">
        <v>60</v>
      </c>
      <c r="S49" s="14">
        <v>60</v>
      </c>
      <c r="T49" s="13">
        <v>-1</v>
      </c>
      <c r="U49" s="14">
        <v>59</v>
      </c>
      <c r="V49" s="25">
        <v>82.94</v>
      </c>
      <c r="W49" s="46">
        <v>45</v>
      </c>
      <c r="X49" s="12">
        <v>42</v>
      </c>
      <c r="Y49" s="47" t="s">
        <v>40</v>
      </c>
      <c r="Z49" s="12">
        <v>102</v>
      </c>
      <c r="AA49" s="13"/>
      <c r="AB49" s="13"/>
      <c r="AC49" s="13"/>
      <c r="AD49" s="31"/>
      <c r="IV49" s="3"/>
      <c r="IW49" s="3"/>
      <c r="IX49" s="3"/>
      <c r="IY49" s="3"/>
      <c r="IZ49" s="3"/>
      <c r="JA49" s="3"/>
    </row>
    <row r="50" customHeight="1" spans="1:261">
      <c r="A50" s="12" t="s">
        <v>35</v>
      </c>
      <c r="B50" s="12" t="s">
        <v>36</v>
      </c>
      <c r="C50" s="13">
        <v>2025</v>
      </c>
      <c r="D50" s="12" t="s">
        <v>37</v>
      </c>
      <c r="E50" s="12">
        <v>2538110092</v>
      </c>
      <c r="F50" s="12" t="s">
        <v>109</v>
      </c>
      <c r="G50" s="14">
        <v>80</v>
      </c>
      <c r="H50" s="13">
        <v>2.05</v>
      </c>
      <c r="I50" s="14">
        <f t="shared" si="0"/>
        <v>82.05</v>
      </c>
      <c r="J50" s="14">
        <v>84.956</v>
      </c>
      <c r="K50" s="13">
        <v>1</v>
      </c>
      <c r="L50" s="13">
        <v>85.956</v>
      </c>
      <c r="M50" s="14">
        <v>76.3</v>
      </c>
      <c r="N50" s="13">
        <v>0</v>
      </c>
      <c r="O50" s="14">
        <v>76.3</v>
      </c>
      <c r="P50" s="14">
        <v>60</v>
      </c>
      <c r="Q50" s="14">
        <v>0</v>
      </c>
      <c r="R50" s="14">
        <v>60</v>
      </c>
      <c r="S50" s="14">
        <v>60</v>
      </c>
      <c r="T50" s="13">
        <v>8.1</v>
      </c>
      <c r="U50" s="14">
        <v>68.1</v>
      </c>
      <c r="V50" s="25">
        <v>82.892</v>
      </c>
      <c r="W50" s="46">
        <v>46</v>
      </c>
      <c r="X50" s="12">
        <v>46</v>
      </c>
      <c r="Y50" s="47" t="s">
        <v>40</v>
      </c>
      <c r="Z50" s="12">
        <v>102</v>
      </c>
      <c r="AA50" s="13"/>
      <c r="AB50" s="13"/>
      <c r="AC50" s="13"/>
      <c r="AD50" s="31"/>
      <c r="IV50" s="3"/>
      <c r="IW50" s="3"/>
      <c r="IX50" s="3"/>
      <c r="IY50" s="3"/>
      <c r="IZ50" s="3"/>
      <c r="JA50" s="3"/>
    </row>
    <row r="51" customHeight="1" spans="1:261">
      <c r="A51" s="12" t="s">
        <v>35</v>
      </c>
      <c r="B51" s="12" t="s">
        <v>36</v>
      </c>
      <c r="C51" s="13">
        <v>2025</v>
      </c>
      <c r="D51" s="12" t="s">
        <v>45</v>
      </c>
      <c r="E51" s="12" t="s">
        <v>110</v>
      </c>
      <c r="F51" s="12" t="s">
        <v>111</v>
      </c>
      <c r="G51" s="14">
        <v>80</v>
      </c>
      <c r="H51" s="13">
        <v>2.85</v>
      </c>
      <c r="I51" s="14">
        <f t="shared" si="0"/>
        <v>82.85</v>
      </c>
      <c r="J51" s="14">
        <v>85</v>
      </c>
      <c r="K51" s="13">
        <v>1</v>
      </c>
      <c r="L51" s="13">
        <v>86</v>
      </c>
      <c r="M51" s="14">
        <f>(91+90)/4+82.4/2</f>
        <v>86.45</v>
      </c>
      <c r="N51" s="13">
        <v>0</v>
      </c>
      <c r="O51" s="14">
        <v>82.4</v>
      </c>
      <c r="P51" s="14">
        <v>60</v>
      </c>
      <c r="Q51" s="14">
        <v>0</v>
      </c>
      <c r="R51" s="14">
        <v>60</v>
      </c>
      <c r="S51" s="14">
        <v>60</v>
      </c>
      <c r="T51" s="13">
        <v>-0.38</v>
      </c>
      <c r="U51" s="14">
        <v>59.62</v>
      </c>
      <c r="V51" s="25">
        <v>82.886</v>
      </c>
      <c r="W51" s="46">
        <v>47</v>
      </c>
      <c r="X51" s="12">
        <v>45</v>
      </c>
      <c r="Y51" s="47" t="s">
        <v>40</v>
      </c>
      <c r="Z51" s="12">
        <v>102</v>
      </c>
      <c r="AA51" s="13"/>
      <c r="AB51" s="13"/>
      <c r="AC51" s="13"/>
      <c r="AD51" s="31"/>
      <c r="IV51" s="3"/>
      <c r="IW51" s="3"/>
      <c r="IX51" s="3"/>
      <c r="IY51" s="3"/>
      <c r="IZ51" s="3"/>
      <c r="JA51" s="3"/>
    </row>
    <row r="52" customHeight="1" spans="1:261">
      <c r="A52" s="12" t="s">
        <v>35</v>
      </c>
      <c r="B52" s="12" t="s">
        <v>36</v>
      </c>
      <c r="C52" s="13">
        <v>2025</v>
      </c>
      <c r="D52" s="12" t="s">
        <v>45</v>
      </c>
      <c r="E52" s="12">
        <v>2538110042</v>
      </c>
      <c r="F52" s="12" t="s">
        <v>112</v>
      </c>
      <c r="G52" s="14">
        <v>80</v>
      </c>
      <c r="H52" s="13">
        <v>5.55</v>
      </c>
      <c r="I52" s="14">
        <f t="shared" si="0"/>
        <v>85.55</v>
      </c>
      <c r="J52" s="14">
        <v>84.6263736263736</v>
      </c>
      <c r="K52" s="13">
        <v>1</v>
      </c>
      <c r="L52" s="13">
        <v>85.6263736263736</v>
      </c>
      <c r="M52" s="14">
        <v>69.6</v>
      </c>
      <c r="N52" s="13">
        <v>0</v>
      </c>
      <c r="O52" s="14">
        <v>69.6</v>
      </c>
      <c r="P52" s="14">
        <v>60</v>
      </c>
      <c r="Q52" s="14">
        <v>0</v>
      </c>
      <c r="R52" s="14">
        <v>60</v>
      </c>
      <c r="S52" s="14">
        <v>60</v>
      </c>
      <c r="T52" s="13">
        <v>12.14</v>
      </c>
      <c r="U52" s="14">
        <v>72.14</v>
      </c>
      <c r="V52" s="25">
        <v>82.8617802197802</v>
      </c>
      <c r="W52" s="46">
        <v>48</v>
      </c>
      <c r="X52" s="12">
        <v>44</v>
      </c>
      <c r="Y52" s="47" t="s">
        <v>40</v>
      </c>
      <c r="Z52" s="12">
        <v>102</v>
      </c>
      <c r="AA52" s="13"/>
      <c r="AB52" s="13"/>
      <c r="AC52" s="13"/>
      <c r="AD52" s="31"/>
      <c r="IV52" s="3"/>
      <c r="IW52" s="3"/>
      <c r="IX52" s="3"/>
      <c r="IY52" s="3"/>
      <c r="IZ52" s="3"/>
      <c r="JA52" s="3"/>
    </row>
    <row r="53" customHeight="1" spans="1:261">
      <c r="A53" s="12" t="s">
        <v>35</v>
      </c>
      <c r="B53" s="12" t="s">
        <v>36</v>
      </c>
      <c r="C53" s="13">
        <v>2025</v>
      </c>
      <c r="D53" s="12" t="s">
        <v>45</v>
      </c>
      <c r="E53" s="12">
        <v>2538110050</v>
      </c>
      <c r="F53" s="12" t="s">
        <v>113</v>
      </c>
      <c r="G53" s="14">
        <v>80</v>
      </c>
      <c r="H53" s="13">
        <v>3.85</v>
      </c>
      <c r="I53" s="14">
        <f t="shared" si="0"/>
        <v>83.85</v>
      </c>
      <c r="J53" s="14">
        <v>86.2087912087912</v>
      </c>
      <c r="K53" s="13">
        <v>1</v>
      </c>
      <c r="L53" s="13">
        <v>87.2087912087912</v>
      </c>
      <c r="M53" s="14">
        <v>60</v>
      </c>
      <c r="N53" s="13">
        <v>0</v>
      </c>
      <c r="O53" s="14">
        <v>60</v>
      </c>
      <c r="P53" s="14">
        <v>60</v>
      </c>
      <c r="Q53" s="14">
        <v>0</v>
      </c>
      <c r="R53" s="14">
        <v>60</v>
      </c>
      <c r="S53" s="14">
        <v>60</v>
      </c>
      <c r="T53" s="13">
        <v>0.53</v>
      </c>
      <c r="U53" s="14">
        <v>60.53</v>
      </c>
      <c r="V53" s="25">
        <v>82.8180934065934</v>
      </c>
      <c r="W53" s="46">
        <v>49</v>
      </c>
      <c r="X53" s="12">
        <v>34</v>
      </c>
      <c r="Y53" s="47" t="s">
        <v>40</v>
      </c>
      <c r="Z53" s="12">
        <v>102</v>
      </c>
      <c r="AA53" s="13"/>
      <c r="AB53" s="13"/>
      <c r="AC53" s="13"/>
      <c r="AD53" s="31"/>
      <c r="IV53" s="3"/>
      <c r="IW53" s="3"/>
      <c r="IX53" s="3"/>
      <c r="IY53" s="3"/>
      <c r="IZ53" s="3"/>
      <c r="JA53" s="3"/>
    </row>
    <row r="54" customHeight="1" spans="1:261">
      <c r="A54" s="12" t="s">
        <v>35</v>
      </c>
      <c r="B54" s="12" t="s">
        <v>36</v>
      </c>
      <c r="C54" s="13">
        <v>2025</v>
      </c>
      <c r="D54" s="12" t="s">
        <v>37</v>
      </c>
      <c r="E54" s="12">
        <v>2506110314</v>
      </c>
      <c r="F54" s="12" t="s">
        <v>114</v>
      </c>
      <c r="G54" s="14">
        <v>80</v>
      </c>
      <c r="H54" s="13">
        <v>1.625</v>
      </c>
      <c r="I54" s="14">
        <f t="shared" si="0"/>
        <v>81.625</v>
      </c>
      <c r="J54" s="14">
        <v>84.8518518518518</v>
      </c>
      <c r="K54" s="13">
        <v>1</v>
      </c>
      <c r="L54" s="13">
        <v>85.8518518518518</v>
      </c>
      <c r="M54" s="14">
        <v>73.35</v>
      </c>
      <c r="N54" s="13">
        <v>0</v>
      </c>
      <c r="O54" s="14">
        <v>73.35</v>
      </c>
      <c r="P54" s="14">
        <v>60</v>
      </c>
      <c r="Q54" s="14">
        <v>0</v>
      </c>
      <c r="R54" s="14">
        <v>60</v>
      </c>
      <c r="S54" s="14">
        <v>60</v>
      </c>
      <c r="T54" s="13">
        <v>11.46</v>
      </c>
      <c r="U54" s="14">
        <v>71.46</v>
      </c>
      <c r="V54" s="25">
        <v>82.7918888888888</v>
      </c>
      <c r="W54" s="46">
        <v>50</v>
      </c>
      <c r="X54" s="12">
        <v>48</v>
      </c>
      <c r="Y54" s="47" t="s">
        <v>40</v>
      </c>
      <c r="Z54" s="12">
        <v>102</v>
      </c>
      <c r="AA54" s="13"/>
      <c r="AB54" s="13"/>
      <c r="AC54" s="13"/>
      <c r="AD54" s="31"/>
      <c r="IV54" s="3"/>
      <c r="IW54" s="3"/>
      <c r="IX54" s="3"/>
      <c r="IY54" s="3"/>
      <c r="IZ54" s="3"/>
      <c r="JA54" s="3"/>
    </row>
    <row r="55" customHeight="1" spans="1:261">
      <c r="A55" s="12" t="s">
        <v>35</v>
      </c>
      <c r="B55" s="12" t="s">
        <v>36</v>
      </c>
      <c r="C55" s="13">
        <v>2025</v>
      </c>
      <c r="D55" s="12" t="s">
        <v>37</v>
      </c>
      <c r="E55" s="12" t="s">
        <v>115</v>
      </c>
      <c r="F55" s="12" t="s">
        <v>116</v>
      </c>
      <c r="G55" s="14">
        <v>80</v>
      </c>
      <c r="H55" s="13">
        <v>3.9</v>
      </c>
      <c r="I55" s="14">
        <f t="shared" si="0"/>
        <v>83.9</v>
      </c>
      <c r="J55" s="14">
        <v>85.3956043956044</v>
      </c>
      <c r="K55" s="13">
        <v>1.2</v>
      </c>
      <c r="L55" s="13">
        <v>86.5956043956044</v>
      </c>
      <c r="M55" s="14">
        <f>(60+60)/4+60/2</f>
        <v>60</v>
      </c>
      <c r="N55" s="13">
        <v>0</v>
      </c>
      <c r="O55" s="14">
        <v>60</v>
      </c>
      <c r="P55" s="14">
        <v>60</v>
      </c>
      <c r="Q55" s="14">
        <v>0</v>
      </c>
      <c r="R55" s="14">
        <v>60</v>
      </c>
      <c r="S55" s="14">
        <v>60</v>
      </c>
      <c r="T55" s="13">
        <v>5.655</v>
      </c>
      <c r="U55" s="14">
        <v>65.655</v>
      </c>
      <c r="V55" s="25">
        <v>82.6194532967033</v>
      </c>
      <c r="W55" s="46">
        <v>51</v>
      </c>
      <c r="X55" s="12">
        <v>42</v>
      </c>
      <c r="Y55" s="47" t="s">
        <v>40</v>
      </c>
      <c r="Z55" s="12">
        <v>102</v>
      </c>
      <c r="AA55" s="13"/>
      <c r="AB55" s="13"/>
      <c r="AC55" s="13"/>
      <c r="AD55" s="31"/>
      <c r="IV55" s="3"/>
      <c r="IW55" s="3"/>
      <c r="IX55" s="3"/>
      <c r="IY55" s="3"/>
      <c r="IZ55" s="3"/>
      <c r="JA55" s="3"/>
    </row>
    <row r="56" customHeight="1" spans="1:261">
      <c r="A56" s="12" t="s">
        <v>35</v>
      </c>
      <c r="B56" s="12" t="s">
        <v>36</v>
      </c>
      <c r="C56" s="13">
        <v>2025</v>
      </c>
      <c r="D56" s="12" t="s">
        <v>45</v>
      </c>
      <c r="E56" s="12">
        <v>2538110041</v>
      </c>
      <c r="F56" s="12" t="s">
        <v>117</v>
      </c>
      <c r="G56" s="14">
        <v>80</v>
      </c>
      <c r="H56" s="13">
        <v>3.05</v>
      </c>
      <c r="I56" s="14">
        <f t="shared" si="0"/>
        <v>83.05</v>
      </c>
      <c r="J56" s="14">
        <v>83.5934065934066</v>
      </c>
      <c r="K56" s="13">
        <v>2</v>
      </c>
      <c r="L56" s="13">
        <v>85.5934065934066</v>
      </c>
      <c r="M56" s="14">
        <v>73.5</v>
      </c>
      <c r="N56" s="13">
        <v>0</v>
      </c>
      <c r="O56" s="14">
        <v>73.5</v>
      </c>
      <c r="P56" s="14">
        <v>60</v>
      </c>
      <c r="Q56" s="14">
        <v>0</v>
      </c>
      <c r="R56" s="14">
        <v>60</v>
      </c>
      <c r="S56" s="14">
        <v>60</v>
      </c>
      <c r="T56" s="13">
        <v>7</v>
      </c>
      <c r="U56" s="14">
        <v>67</v>
      </c>
      <c r="V56" s="25">
        <v>82.5250549450549</v>
      </c>
      <c r="W56" s="46">
        <v>52</v>
      </c>
      <c r="X56" s="12">
        <v>59</v>
      </c>
      <c r="Y56" s="47" t="s">
        <v>40</v>
      </c>
      <c r="Z56" s="12">
        <v>102</v>
      </c>
      <c r="AA56" s="13"/>
      <c r="AB56" s="13"/>
      <c r="AC56" s="13"/>
      <c r="AD56" s="31"/>
      <c r="IV56" s="3"/>
      <c r="IW56" s="3"/>
      <c r="IX56" s="3"/>
      <c r="IY56" s="3"/>
      <c r="IZ56" s="3"/>
      <c r="JA56" s="3"/>
    </row>
    <row r="57" customHeight="1" spans="1:261">
      <c r="A57" s="12" t="s">
        <v>35</v>
      </c>
      <c r="B57" s="12" t="s">
        <v>36</v>
      </c>
      <c r="C57" s="13">
        <v>2025</v>
      </c>
      <c r="D57" s="12" t="s">
        <v>37</v>
      </c>
      <c r="E57" s="12" t="s">
        <v>118</v>
      </c>
      <c r="F57" s="12" t="s">
        <v>119</v>
      </c>
      <c r="G57" s="14">
        <v>80</v>
      </c>
      <c r="H57" s="13">
        <v>3.65</v>
      </c>
      <c r="I57" s="14">
        <f t="shared" si="0"/>
        <v>83.65</v>
      </c>
      <c r="J57" s="14">
        <v>85.9230769230769</v>
      </c>
      <c r="K57" s="13">
        <v>1.2</v>
      </c>
      <c r="L57" s="13">
        <v>87.1230769230769</v>
      </c>
      <c r="M57" s="14">
        <v>62.65</v>
      </c>
      <c r="N57" s="13">
        <v>0</v>
      </c>
      <c r="O57" s="14">
        <v>62.65</v>
      </c>
      <c r="P57" s="14">
        <v>60</v>
      </c>
      <c r="Q57" s="14">
        <v>0</v>
      </c>
      <c r="R57" s="14">
        <v>60</v>
      </c>
      <c r="S57" s="14">
        <v>60</v>
      </c>
      <c r="T57" s="13">
        <v>-6.94</v>
      </c>
      <c r="U57" s="14">
        <v>53.06</v>
      </c>
      <c r="V57" s="25">
        <f>I57*0.1+L57*0.75+O57*0.05+R57*0.05+U57*0.05</f>
        <v>82.4928076923077</v>
      </c>
      <c r="W57" s="46">
        <v>53</v>
      </c>
      <c r="X57" s="12">
        <v>37</v>
      </c>
      <c r="Y57" s="47" t="s">
        <v>40</v>
      </c>
      <c r="Z57" s="12">
        <v>102</v>
      </c>
      <c r="AA57" s="13"/>
      <c r="AB57" s="13"/>
      <c r="AC57" s="13"/>
      <c r="AD57" s="31"/>
      <c r="IV57" s="3"/>
      <c r="IW57" s="3"/>
      <c r="IX57" s="3"/>
      <c r="IY57" s="3"/>
      <c r="IZ57" s="3"/>
      <c r="JA57" s="3"/>
    </row>
    <row r="58" customHeight="1" spans="1:261">
      <c r="A58" s="12" t="s">
        <v>35</v>
      </c>
      <c r="B58" s="12" t="s">
        <v>36</v>
      </c>
      <c r="C58" s="13">
        <v>2025</v>
      </c>
      <c r="D58" s="12" t="s">
        <v>45</v>
      </c>
      <c r="E58" s="12" t="s">
        <v>120</v>
      </c>
      <c r="F58" s="12" t="s">
        <v>121</v>
      </c>
      <c r="G58" s="14">
        <v>80</v>
      </c>
      <c r="H58" s="13">
        <v>1.8</v>
      </c>
      <c r="I58" s="14">
        <f t="shared" si="0"/>
        <v>81.8</v>
      </c>
      <c r="J58" s="14">
        <v>83.804348</v>
      </c>
      <c r="K58" s="13">
        <v>1.2</v>
      </c>
      <c r="L58" s="13">
        <v>85.004348</v>
      </c>
      <c r="M58" s="14">
        <f>(87+93)/4+82.2/2</f>
        <v>86.1</v>
      </c>
      <c r="N58" s="13">
        <v>0</v>
      </c>
      <c r="O58" s="14">
        <v>86.1</v>
      </c>
      <c r="P58" s="14">
        <v>60</v>
      </c>
      <c r="Q58" s="14">
        <v>0</v>
      </c>
      <c r="R58" s="14">
        <v>60</v>
      </c>
      <c r="S58" s="14">
        <v>60</v>
      </c>
      <c r="T58" s="13">
        <v>5</v>
      </c>
      <c r="U58" s="14">
        <v>65</v>
      </c>
      <c r="V58" s="25">
        <f>I58*0.1+L58*0.75+O58*0.05+R58*0.05+U58*0.05</f>
        <v>82.488261</v>
      </c>
      <c r="W58" s="46">
        <v>54</v>
      </c>
      <c r="X58" s="12">
        <v>57</v>
      </c>
      <c r="Y58" s="47" t="s">
        <v>40</v>
      </c>
      <c r="Z58" s="12">
        <v>102</v>
      </c>
      <c r="AA58" s="13"/>
      <c r="AB58" s="30"/>
      <c r="AC58" s="13"/>
      <c r="AD58" s="31"/>
      <c r="IV58" s="3"/>
      <c r="IW58" s="3"/>
      <c r="IX58" s="3"/>
      <c r="IY58" s="3"/>
      <c r="IZ58" s="3"/>
      <c r="JA58" s="3"/>
    </row>
    <row r="59" customHeight="1" spans="1:261">
      <c r="A59" s="12" t="s">
        <v>35</v>
      </c>
      <c r="B59" s="12" t="s">
        <v>36</v>
      </c>
      <c r="C59" s="13">
        <v>2025</v>
      </c>
      <c r="D59" s="12" t="s">
        <v>37</v>
      </c>
      <c r="E59" s="12">
        <v>2501110162</v>
      </c>
      <c r="F59" s="12" t="s">
        <v>122</v>
      </c>
      <c r="G59" s="14">
        <v>80</v>
      </c>
      <c r="H59" s="13">
        <v>4.275</v>
      </c>
      <c r="I59" s="14">
        <f t="shared" si="0"/>
        <v>84.275</v>
      </c>
      <c r="J59" s="14">
        <v>83.3736263736264</v>
      </c>
      <c r="K59" s="13">
        <v>1.2</v>
      </c>
      <c r="L59" s="13">
        <v>84.5736263736264</v>
      </c>
      <c r="M59" s="14">
        <v>79</v>
      </c>
      <c r="N59" s="13">
        <v>0</v>
      </c>
      <c r="O59" s="14">
        <v>79</v>
      </c>
      <c r="P59" s="14">
        <v>60</v>
      </c>
      <c r="Q59" s="14">
        <v>0</v>
      </c>
      <c r="R59" s="14">
        <v>60</v>
      </c>
      <c r="S59" s="14">
        <v>60</v>
      </c>
      <c r="T59" s="13">
        <v>10.04</v>
      </c>
      <c r="U59" s="14">
        <v>70.04</v>
      </c>
      <c r="V59" s="25">
        <f>I59*0.1+L59*0.75+O59*0.05+R59*0.05+U59*0.05</f>
        <v>82.3097197802198</v>
      </c>
      <c r="W59" s="46">
        <v>55</v>
      </c>
      <c r="X59" s="12">
        <v>62</v>
      </c>
      <c r="Y59" s="47" t="s">
        <v>40</v>
      </c>
      <c r="Z59" s="12">
        <v>102</v>
      </c>
      <c r="AA59" s="13"/>
      <c r="AB59" s="30"/>
      <c r="AC59" s="13"/>
      <c r="AD59" s="31"/>
      <c r="IV59" s="3"/>
      <c r="IW59" s="3"/>
      <c r="IX59" s="3"/>
      <c r="IY59" s="3"/>
      <c r="IZ59" s="3"/>
      <c r="JA59" s="3"/>
    </row>
    <row r="60" customHeight="1" spans="1:261">
      <c r="A60" s="12" t="s">
        <v>35</v>
      </c>
      <c r="B60" s="12" t="s">
        <v>36</v>
      </c>
      <c r="C60" s="13">
        <v>2025</v>
      </c>
      <c r="D60" s="12" t="s">
        <v>45</v>
      </c>
      <c r="E60" s="12">
        <v>2506110212</v>
      </c>
      <c r="F60" s="12" t="s">
        <v>123</v>
      </c>
      <c r="G60" s="14">
        <v>80</v>
      </c>
      <c r="H60" s="13">
        <v>2.325</v>
      </c>
      <c r="I60" s="14">
        <f t="shared" si="0"/>
        <v>82.325</v>
      </c>
      <c r="J60" s="14">
        <v>84.5824175824176</v>
      </c>
      <c r="K60" s="13">
        <v>0.2</v>
      </c>
      <c r="L60" s="13">
        <v>84.7824175824176</v>
      </c>
      <c r="M60" s="14">
        <v>72.55</v>
      </c>
      <c r="N60" s="13">
        <v>0</v>
      </c>
      <c r="O60" s="14">
        <v>72.55</v>
      </c>
      <c r="P60" s="14">
        <v>60</v>
      </c>
      <c r="Q60" s="14">
        <v>0</v>
      </c>
      <c r="R60" s="14">
        <v>60</v>
      </c>
      <c r="S60" s="14">
        <v>60</v>
      </c>
      <c r="T60" s="13">
        <v>15</v>
      </c>
      <c r="U60" s="14">
        <v>75</v>
      </c>
      <c r="V60" s="25">
        <v>82.1968131868132</v>
      </c>
      <c r="W60" s="46">
        <v>56</v>
      </c>
      <c r="X60" s="12">
        <v>52</v>
      </c>
      <c r="Y60" s="47" t="s">
        <v>40</v>
      </c>
      <c r="Z60" s="12">
        <v>102</v>
      </c>
      <c r="AA60" s="13"/>
      <c r="AB60" s="30" t="s">
        <v>124</v>
      </c>
      <c r="AC60" s="13"/>
      <c r="AD60" s="31"/>
      <c r="IV60" s="3"/>
      <c r="IW60" s="3"/>
      <c r="IX60" s="3"/>
      <c r="IY60" s="3"/>
      <c r="IZ60" s="3"/>
      <c r="JA60" s="3"/>
    </row>
    <row r="61" customHeight="1" spans="1:261">
      <c r="A61" s="12" t="s">
        <v>35</v>
      </c>
      <c r="B61" s="12" t="s">
        <v>36</v>
      </c>
      <c r="C61" s="13">
        <v>2025</v>
      </c>
      <c r="D61" s="12" t="s">
        <v>37</v>
      </c>
      <c r="E61" s="12">
        <v>2538110059</v>
      </c>
      <c r="F61" s="12" t="s">
        <v>125</v>
      </c>
      <c r="G61" s="14">
        <v>80</v>
      </c>
      <c r="H61" s="13">
        <v>5.25</v>
      </c>
      <c r="I61" s="14">
        <f t="shared" si="0"/>
        <v>85.25</v>
      </c>
      <c r="J61" s="14">
        <v>84.3406593406593</v>
      </c>
      <c r="K61" s="13">
        <v>1</v>
      </c>
      <c r="L61" s="13">
        <v>85.3406593406593</v>
      </c>
      <c r="M61" s="14">
        <v>64.8</v>
      </c>
      <c r="N61" s="13">
        <v>0</v>
      </c>
      <c r="O61" s="14">
        <v>64.8</v>
      </c>
      <c r="P61" s="14">
        <v>60</v>
      </c>
      <c r="Q61" s="14">
        <v>0</v>
      </c>
      <c r="R61" s="14">
        <v>60</v>
      </c>
      <c r="S61" s="14">
        <v>60</v>
      </c>
      <c r="T61" s="13">
        <v>4</v>
      </c>
      <c r="U61" s="14">
        <v>64</v>
      </c>
      <c r="V61" s="25">
        <v>81.9704945054945</v>
      </c>
      <c r="W61" s="46">
        <v>57</v>
      </c>
      <c r="X61" s="12">
        <v>54</v>
      </c>
      <c r="Y61" s="47" t="s">
        <v>40</v>
      </c>
      <c r="Z61" s="12">
        <v>102</v>
      </c>
      <c r="AA61" s="13"/>
      <c r="AB61" s="30"/>
      <c r="AC61" s="13"/>
      <c r="AD61" s="31"/>
      <c r="IV61" s="3"/>
      <c r="IW61" s="3"/>
      <c r="IX61" s="3"/>
      <c r="IY61" s="3"/>
      <c r="IZ61" s="3"/>
      <c r="JA61" s="3"/>
    </row>
    <row r="62" customHeight="1" spans="1:261">
      <c r="A62" s="12" t="s">
        <v>35</v>
      </c>
      <c r="B62" s="12" t="s">
        <v>36</v>
      </c>
      <c r="C62" s="13">
        <v>2025</v>
      </c>
      <c r="D62" s="12" t="s">
        <v>49</v>
      </c>
      <c r="E62" s="12" t="s">
        <v>126</v>
      </c>
      <c r="F62" s="12" t="s">
        <v>127</v>
      </c>
      <c r="G62" s="14">
        <v>80</v>
      </c>
      <c r="H62" s="13">
        <v>2.65</v>
      </c>
      <c r="I62" s="14">
        <f t="shared" si="0"/>
        <v>82.65</v>
      </c>
      <c r="J62" s="14">
        <v>83.2417582417582</v>
      </c>
      <c r="K62" s="13">
        <v>1</v>
      </c>
      <c r="L62" s="13">
        <v>84.2417582417582</v>
      </c>
      <c r="M62" s="14">
        <f>(85+87)/4+75.7/2</f>
        <v>80.85</v>
      </c>
      <c r="N62" s="13">
        <v>0</v>
      </c>
      <c r="O62" s="14">
        <v>80.85</v>
      </c>
      <c r="P62" s="14">
        <v>60</v>
      </c>
      <c r="Q62" s="14">
        <v>0</v>
      </c>
      <c r="R62" s="14">
        <v>60</v>
      </c>
      <c r="S62" s="14">
        <v>60</v>
      </c>
      <c r="T62" s="13">
        <v>8.02</v>
      </c>
      <c r="U62" s="14">
        <v>68.02</v>
      </c>
      <c r="V62" s="25">
        <f>I62*0.1+L62*0.75+O62*0.05+R62*0.05+U62*0.05</f>
        <v>81.8898186813187</v>
      </c>
      <c r="W62" s="46">
        <v>58</v>
      </c>
      <c r="X62" s="12">
        <v>66</v>
      </c>
      <c r="Y62" s="47" t="s">
        <v>40</v>
      </c>
      <c r="Z62" s="12">
        <v>102</v>
      </c>
      <c r="AA62" s="13"/>
      <c r="AB62" s="30"/>
      <c r="AC62" s="13"/>
      <c r="AD62" s="31"/>
      <c r="IV62" s="3"/>
      <c r="IW62" s="3"/>
      <c r="IX62" s="3"/>
      <c r="IY62" s="3"/>
      <c r="IZ62" s="3"/>
      <c r="JA62" s="3"/>
    </row>
    <row r="63" customHeight="1" spans="1:261">
      <c r="A63" s="12" t="s">
        <v>35</v>
      </c>
      <c r="B63" s="12" t="s">
        <v>36</v>
      </c>
      <c r="C63" s="13">
        <v>2025</v>
      </c>
      <c r="D63" s="12" t="s">
        <v>45</v>
      </c>
      <c r="E63" s="12" t="s">
        <v>128</v>
      </c>
      <c r="F63" s="12" t="s">
        <v>129</v>
      </c>
      <c r="G63" s="14">
        <v>80</v>
      </c>
      <c r="H63" s="13">
        <v>4.5</v>
      </c>
      <c r="I63" s="14">
        <f t="shared" si="0"/>
        <v>84.5</v>
      </c>
      <c r="J63" s="14">
        <v>82.6483516483516</v>
      </c>
      <c r="K63" s="13">
        <v>1</v>
      </c>
      <c r="L63" s="13">
        <v>83.6483516483516</v>
      </c>
      <c r="M63" s="14">
        <v>84</v>
      </c>
      <c r="N63" s="13">
        <v>0</v>
      </c>
      <c r="O63" s="14">
        <v>84</v>
      </c>
      <c r="P63" s="14">
        <v>60</v>
      </c>
      <c r="Q63" s="14">
        <v>0</v>
      </c>
      <c r="R63" s="14">
        <v>60</v>
      </c>
      <c r="S63" s="14">
        <v>60</v>
      </c>
      <c r="T63" s="13">
        <v>8.01</v>
      </c>
      <c r="U63" s="14">
        <v>68.01</v>
      </c>
      <c r="V63" s="25">
        <f>I63*0.1+L63*0.75+O63*0.05+R63*0.05+U63*0.05</f>
        <v>81.7867637362637</v>
      </c>
      <c r="W63" s="46">
        <v>59</v>
      </c>
      <c r="X63" s="12">
        <v>70</v>
      </c>
      <c r="Y63" s="47" t="s">
        <v>40</v>
      </c>
      <c r="Z63" s="12">
        <v>102</v>
      </c>
      <c r="AA63" s="13"/>
      <c r="AB63" s="13"/>
      <c r="AC63" s="13"/>
      <c r="AD63" s="31"/>
      <c r="IV63" s="3"/>
      <c r="IW63" s="3"/>
      <c r="IX63" s="3"/>
      <c r="IY63" s="3"/>
      <c r="IZ63" s="3"/>
      <c r="JA63" s="3"/>
    </row>
    <row r="64" customHeight="1" spans="1:261">
      <c r="A64" s="12" t="s">
        <v>35</v>
      </c>
      <c r="B64" s="12" t="s">
        <v>36</v>
      </c>
      <c r="C64" s="13">
        <v>2025</v>
      </c>
      <c r="D64" s="12" t="s">
        <v>37</v>
      </c>
      <c r="E64" s="12">
        <v>2538110081</v>
      </c>
      <c r="F64" s="12" t="s">
        <v>130</v>
      </c>
      <c r="G64" s="14">
        <v>80</v>
      </c>
      <c r="H64" s="13">
        <v>3.65</v>
      </c>
      <c r="I64" s="14">
        <f t="shared" si="0"/>
        <v>83.65</v>
      </c>
      <c r="J64" s="14">
        <v>83.901</v>
      </c>
      <c r="K64" s="13">
        <v>1</v>
      </c>
      <c r="L64" s="13">
        <v>84.901</v>
      </c>
      <c r="M64" s="14">
        <v>81.8</v>
      </c>
      <c r="N64" s="13">
        <v>0</v>
      </c>
      <c r="O64" s="14">
        <v>81.8</v>
      </c>
      <c r="P64" s="14">
        <v>60</v>
      </c>
      <c r="Q64" s="14">
        <v>0</v>
      </c>
      <c r="R64" s="14">
        <v>60</v>
      </c>
      <c r="S64" s="14">
        <v>60</v>
      </c>
      <c r="T64" s="13">
        <v>-7</v>
      </c>
      <c r="U64" s="14">
        <v>53</v>
      </c>
      <c r="V64" s="25">
        <v>81.78075</v>
      </c>
      <c r="W64" s="46">
        <v>60</v>
      </c>
      <c r="X64" s="12">
        <v>56</v>
      </c>
      <c r="Y64" s="47" t="s">
        <v>40</v>
      </c>
      <c r="Z64" s="12">
        <v>102</v>
      </c>
      <c r="AA64" s="13"/>
      <c r="AB64" s="13"/>
      <c r="AC64" s="13"/>
      <c r="AD64" s="31"/>
      <c r="IV64" s="3"/>
      <c r="IW64" s="3"/>
      <c r="IX64" s="3"/>
      <c r="IY64" s="3"/>
      <c r="IZ64" s="3"/>
      <c r="JA64" s="3"/>
    </row>
    <row r="65" customHeight="1" spans="1:261">
      <c r="A65" s="12" t="s">
        <v>35</v>
      </c>
      <c r="B65" s="12" t="s">
        <v>36</v>
      </c>
      <c r="C65" s="13">
        <v>2025</v>
      </c>
      <c r="D65" s="12" t="s">
        <v>37</v>
      </c>
      <c r="E65" s="12" t="s">
        <v>131</v>
      </c>
      <c r="F65" s="12" t="s">
        <v>132</v>
      </c>
      <c r="G65" s="14">
        <v>80</v>
      </c>
      <c r="H65" s="13">
        <v>5</v>
      </c>
      <c r="I65" s="14">
        <f t="shared" si="0"/>
        <v>85</v>
      </c>
      <c r="J65" s="14">
        <v>83.5494505494506</v>
      </c>
      <c r="K65" s="13">
        <v>1</v>
      </c>
      <c r="L65" s="13">
        <v>84.5494505494506</v>
      </c>
      <c r="M65" s="14">
        <v>77.6</v>
      </c>
      <c r="N65" s="13">
        <v>0</v>
      </c>
      <c r="O65" s="14">
        <v>77.6</v>
      </c>
      <c r="P65" s="14">
        <v>60</v>
      </c>
      <c r="Q65" s="14">
        <v>0</v>
      </c>
      <c r="R65" s="14">
        <v>60</v>
      </c>
      <c r="S65" s="14">
        <v>60</v>
      </c>
      <c r="T65" s="13">
        <v>-2</v>
      </c>
      <c r="U65" s="14">
        <v>58</v>
      </c>
      <c r="V65" s="25">
        <f>I65*0.1+L65*0.75+O65*0.05+R65*0.05+U65*0.05</f>
        <v>81.6920879120879</v>
      </c>
      <c r="W65" s="46">
        <v>61</v>
      </c>
      <c r="X65" s="12">
        <v>61</v>
      </c>
      <c r="Y65" s="47" t="s">
        <v>40</v>
      </c>
      <c r="Z65" s="12">
        <v>102</v>
      </c>
      <c r="AA65" s="13"/>
      <c r="AB65" s="13"/>
      <c r="AC65" s="13"/>
      <c r="AD65" s="31"/>
      <c r="IV65" s="3"/>
      <c r="IW65" s="3"/>
      <c r="IX65" s="3"/>
      <c r="IY65" s="3"/>
      <c r="IZ65" s="3"/>
      <c r="JA65" s="3"/>
    </row>
    <row r="66" customHeight="1" spans="1:261">
      <c r="A66" s="12" t="s">
        <v>35</v>
      </c>
      <c r="B66" s="12" t="s">
        <v>36</v>
      </c>
      <c r="C66" s="13">
        <v>2025</v>
      </c>
      <c r="D66" s="12" t="s">
        <v>37</v>
      </c>
      <c r="E66" s="12">
        <v>2538110049</v>
      </c>
      <c r="F66" s="12" t="s">
        <v>133</v>
      </c>
      <c r="G66" s="14">
        <v>80</v>
      </c>
      <c r="H66" s="13">
        <v>2</v>
      </c>
      <c r="I66" s="14">
        <f t="shared" si="0"/>
        <v>82</v>
      </c>
      <c r="J66" s="14">
        <v>82.7582417582418</v>
      </c>
      <c r="K66" s="13">
        <v>3</v>
      </c>
      <c r="L66" s="13">
        <v>85.7582417582418</v>
      </c>
      <c r="M66" s="14">
        <v>68.15</v>
      </c>
      <c r="N66" s="13">
        <v>0</v>
      </c>
      <c r="O66" s="14">
        <v>68.15</v>
      </c>
      <c r="P66" s="14">
        <v>60</v>
      </c>
      <c r="Q66" s="14">
        <v>0</v>
      </c>
      <c r="R66" s="14">
        <v>60</v>
      </c>
      <c r="S66" s="14">
        <v>60</v>
      </c>
      <c r="T66" s="13">
        <v>-5</v>
      </c>
      <c r="U66" s="14">
        <v>55</v>
      </c>
      <c r="V66" s="25">
        <v>81.6761813186813</v>
      </c>
      <c r="W66" s="46">
        <v>62</v>
      </c>
      <c r="X66" s="12">
        <v>69</v>
      </c>
      <c r="Y66" s="47" t="s">
        <v>40</v>
      </c>
      <c r="Z66" s="12">
        <v>102</v>
      </c>
      <c r="AA66" s="13"/>
      <c r="AB66" s="13"/>
      <c r="AC66" s="13"/>
      <c r="AD66" s="31"/>
      <c r="IV66" s="3"/>
      <c r="IW66" s="3"/>
      <c r="IX66" s="3"/>
      <c r="IY66" s="3"/>
      <c r="IZ66" s="3"/>
      <c r="JA66" s="3"/>
    </row>
    <row r="67" customHeight="1" spans="1:261">
      <c r="A67" s="12" t="s">
        <v>35</v>
      </c>
      <c r="B67" s="12" t="s">
        <v>36</v>
      </c>
      <c r="C67" s="13">
        <v>2025</v>
      </c>
      <c r="D67" s="12" t="s">
        <v>49</v>
      </c>
      <c r="E67" s="12">
        <v>2538110055</v>
      </c>
      <c r="F67" s="12" t="s">
        <v>134</v>
      </c>
      <c r="G67" s="14">
        <v>80</v>
      </c>
      <c r="H67" s="13">
        <v>3.2</v>
      </c>
      <c r="I67" s="14">
        <f t="shared" si="0"/>
        <v>83.2</v>
      </c>
      <c r="J67" s="14">
        <v>83.15</v>
      </c>
      <c r="K67" s="13">
        <v>1</v>
      </c>
      <c r="L67" s="13">
        <v>84.15</v>
      </c>
      <c r="M67" s="14">
        <v>76</v>
      </c>
      <c r="N67" s="13">
        <v>0</v>
      </c>
      <c r="O67" s="14">
        <v>76</v>
      </c>
      <c r="P67" s="14">
        <v>60</v>
      </c>
      <c r="Q67" s="14">
        <v>0</v>
      </c>
      <c r="R67" s="14">
        <v>60</v>
      </c>
      <c r="S67" s="14">
        <v>60</v>
      </c>
      <c r="T67" s="13">
        <v>7.21</v>
      </c>
      <c r="U67" s="14">
        <v>67.21</v>
      </c>
      <c r="V67" s="25">
        <v>81.593</v>
      </c>
      <c r="W67" s="46">
        <v>63</v>
      </c>
      <c r="X67" s="12">
        <v>67</v>
      </c>
      <c r="Y67" s="47" t="s">
        <v>40</v>
      </c>
      <c r="Z67" s="12">
        <v>102</v>
      </c>
      <c r="AA67" s="13"/>
      <c r="AB67" s="13"/>
      <c r="AC67" s="13"/>
      <c r="AD67" s="31"/>
      <c r="IV67" s="3"/>
      <c r="IW67" s="3"/>
      <c r="IX67" s="3"/>
      <c r="IY67" s="3"/>
      <c r="IZ67" s="3"/>
      <c r="JA67" s="3"/>
    </row>
    <row r="68" customHeight="1" spans="1:261">
      <c r="A68" s="12" t="s">
        <v>35</v>
      </c>
      <c r="B68" s="12" t="s">
        <v>36</v>
      </c>
      <c r="C68" s="13">
        <v>2025</v>
      </c>
      <c r="D68" s="12" t="s">
        <v>45</v>
      </c>
      <c r="E68" s="12">
        <v>2538110038</v>
      </c>
      <c r="F68" s="12" t="s">
        <v>135</v>
      </c>
      <c r="G68" s="14">
        <v>80</v>
      </c>
      <c r="H68" s="13">
        <v>2.8</v>
      </c>
      <c r="I68" s="14">
        <f t="shared" si="0"/>
        <v>82.8</v>
      </c>
      <c r="J68" s="14">
        <v>84.8241758241758</v>
      </c>
      <c r="K68" s="13">
        <v>0</v>
      </c>
      <c r="L68" s="13">
        <v>84.8241758241758</v>
      </c>
      <c r="M68" s="14">
        <v>75.95</v>
      </c>
      <c r="N68" s="13">
        <v>0</v>
      </c>
      <c r="O68" s="14">
        <v>75.95</v>
      </c>
      <c r="P68" s="14">
        <v>60</v>
      </c>
      <c r="Q68" s="14">
        <v>0</v>
      </c>
      <c r="R68" s="14">
        <v>60</v>
      </c>
      <c r="S68" s="14">
        <v>60</v>
      </c>
      <c r="T68" s="13">
        <v>-5</v>
      </c>
      <c r="U68" s="14">
        <v>55</v>
      </c>
      <c r="V68" s="25">
        <v>81.4456318681318</v>
      </c>
      <c r="W68" s="46">
        <v>64</v>
      </c>
      <c r="X68" s="12">
        <v>49</v>
      </c>
      <c r="Y68" s="47" t="s">
        <v>40</v>
      </c>
      <c r="Z68" s="12">
        <v>102</v>
      </c>
      <c r="AA68" s="13"/>
      <c r="AB68" s="13"/>
      <c r="AC68" s="13"/>
      <c r="AD68" s="31"/>
      <c r="IV68" s="3"/>
      <c r="IW68" s="3"/>
      <c r="IX68" s="3"/>
      <c r="IY68" s="3"/>
      <c r="IZ68" s="3"/>
      <c r="JA68" s="3"/>
    </row>
    <row r="69" customHeight="1" spans="1:261">
      <c r="A69" s="12" t="s">
        <v>35</v>
      </c>
      <c r="B69" s="12" t="s">
        <v>36</v>
      </c>
      <c r="C69" s="13">
        <v>2025</v>
      </c>
      <c r="D69" s="12" t="s">
        <v>45</v>
      </c>
      <c r="E69" s="12">
        <v>2538110056</v>
      </c>
      <c r="F69" s="12" t="s">
        <v>136</v>
      </c>
      <c r="G69" s="14">
        <v>80</v>
      </c>
      <c r="H69" s="13">
        <v>8.475</v>
      </c>
      <c r="I69" s="14">
        <f t="shared" ref="I69:I106" si="1">G69+H69</f>
        <v>88.475</v>
      </c>
      <c r="J69" s="14">
        <v>83.3516483516484</v>
      </c>
      <c r="K69" s="13">
        <v>1</v>
      </c>
      <c r="L69" s="13">
        <v>84.3516483516484</v>
      </c>
      <c r="M69" s="14">
        <v>48.3</v>
      </c>
      <c r="N69" s="13">
        <v>0</v>
      </c>
      <c r="O69" s="14">
        <v>48.3</v>
      </c>
      <c r="P69" s="14">
        <v>60</v>
      </c>
      <c r="Q69" s="14">
        <v>0</v>
      </c>
      <c r="R69" s="14">
        <v>60</v>
      </c>
      <c r="S69" s="14">
        <v>60</v>
      </c>
      <c r="T69" s="13">
        <v>15</v>
      </c>
      <c r="U69" s="14">
        <v>75</v>
      </c>
      <c r="V69" s="25">
        <v>81.2762362637363</v>
      </c>
      <c r="W69" s="46">
        <v>65</v>
      </c>
      <c r="X69" s="12">
        <v>63</v>
      </c>
      <c r="Y69" s="47" t="s">
        <v>40</v>
      </c>
      <c r="Z69" s="12">
        <v>102</v>
      </c>
      <c r="AA69" s="13"/>
      <c r="AB69" s="13"/>
      <c r="AC69" s="13"/>
      <c r="AD69" s="31"/>
      <c r="IV69" s="3"/>
      <c r="IW69" s="3"/>
      <c r="IX69" s="3"/>
      <c r="IY69" s="3"/>
      <c r="IZ69" s="3"/>
      <c r="JA69" s="3"/>
    </row>
    <row r="70" customHeight="1" spans="1:261">
      <c r="A70" s="12" t="s">
        <v>35</v>
      </c>
      <c r="B70" s="12" t="s">
        <v>36</v>
      </c>
      <c r="C70" s="13">
        <v>2025</v>
      </c>
      <c r="D70" s="12" t="s">
        <v>49</v>
      </c>
      <c r="E70" s="12">
        <v>2538110075</v>
      </c>
      <c r="F70" s="12" t="s">
        <v>137</v>
      </c>
      <c r="G70" s="14">
        <v>80</v>
      </c>
      <c r="H70" s="13">
        <v>3.5</v>
      </c>
      <c r="I70" s="14">
        <f t="shared" si="1"/>
        <v>83.5</v>
      </c>
      <c r="J70" s="14">
        <v>83.308</v>
      </c>
      <c r="K70" s="13">
        <v>1</v>
      </c>
      <c r="L70" s="13">
        <v>84.31</v>
      </c>
      <c r="M70" s="14">
        <v>75.4</v>
      </c>
      <c r="N70" s="13">
        <v>0</v>
      </c>
      <c r="O70" s="14">
        <v>75.4</v>
      </c>
      <c r="P70" s="14">
        <v>60</v>
      </c>
      <c r="Q70" s="14">
        <v>0</v>
      </c>
      <c r="R70" s="14">
        <v>60</v>
      </c>
      <c r="S70" s="14">
        <v>60</v>
      </c>
      <c r="T70" s="13">
        <v>-2.7</v>
      </c>
      <c r="U70" s="14">
        <v>57.3</v>
      </c>
      <c r="V70" s="25">
        <v>81.2175</v>
      </c>
      <c r="W70" s="46">
        <v>66</v>
      </c>
      <c r="X70" s="12">
        <v>64</v>
      </c>
      <c r="Y70" s="47" t="s">
        <v>40</v>
      </c>
      <c r="Z70" s="12">
        <v>102</v>
      </c>
      <c r="AA70" s="13"/>
      <c r="AB70" s="13"/>
      <c r="AC70" s="13"/>
      <c r="AD70" s="31"/>
      <c r="IV70" s="3"/>
      <c r="IW70" s="3"/>
      <c r="IX70" s="3"/>
      <c r="IY70" s="3"/>
      <c r="IZ70" s="3"/>
      <c r="JA70" s="3"/>
    </row>
    <row r="71" customHeight="1" spans="1:261">
      <c r="A71" s="12" t="s">
        <v>35</v>
      </c>
      <c r="B71" s="12" t="s">
        <v>36</v>
      </c>
      <c r="C71" s="13">
        <v>2025</v>
      </c>
      <c r="D71" s="12" t="s">
        <v>49</v>
      </c>
      <c r="E71" s="12" t="s">
        <v>138</v>
      </c>
      <c r="F71" s="12" t="s">
        <v>139</v>
      </c>
      <c r="G71" s="14">
        <v>80</v>
      </c>
      <c r="H71" s="13">
        <v>4.3</v>
      </c>
      <c r="I71" s="14">
        <f t="shared" si="1"/>
        <v>84.3</v>
      </c>
      <c r="J71" s="14">
        <v>82.3186813186813</v>
      </c>
      <c r="K71" s="13">
        <v>1</v>
      </c>
      <c r="L71" s="13">
        <v>83.3186813186813</v>
      </c>
      <c r="M71" s="14">
        <v>80.5</v>
      </c>
      <c r="N71" s="13">
        <v>0</v>
      </c>
      <c r="O71" s="14">
        <v>80.5</v>
      </c>
      <c r="P71" s="14">
        <v>60</v>
      </c>
      <c r="Q71" s="14">
        <v>1</v>
      </c>
      <c r="R71" s="14">
        <v>65</v>
      </c>
      <c r="S71" s="14">
        <v>60</v>
      </c>
      <c r="T71" s="13">
        <v>-5</v>
      </c>
      <c r="U71" s="14">
        <v>55</v>
      </c>
      <c r="V71" s="25">
        <f>I71*0.1+L71*0.75+O71*0.05+R71*0.05+U71*0.05</f>
        <v>80.944010989011</v>
      </c>
      <c r="W71" s="46">
        <v>67</v>
      </c>
      <c r="X71" s="12">
        <v>74</v>
      </c>
      <c r="Y71" s="47" t="s">
        <v>40</v>
      </c>
      <c r="Z71" s="12">
        <v>102</v>
      </c>
      <c r="AA71" s="13"/>
      <c r="AB71" s="13"/>
      <c r="AC71" s="13"/>
      <c r="AD71" s="31"/>
      <c r="IV71" s="3"/>
      <c r="IW71" s="3"/>
      <c r="IX71" s="3"/>
      <c r="IY71" s="3"/>
      <c r="IZ71" s="3"/>
      <c r="JA71" s="3"/>
    </row>
    <row r="72" customHeight="1" spans="1:261">
      <c r="A72" s="12" t="s">
        <v>35</v>
      </c>
      <c r="B72" s="12" t="s">
        <v>36</v>
      </c>
      <c r="C72" s="13">
        <v>2025</v>
      </c>
      <c r="D72" s="12" t="s">
        <v>37</v>
      </c>
      <c r="E72" s="12">
        <v>2506110272</v>
      </c>
      <c r="F72" s="12" t="s">
        <v>140</v>
      </c>
      <c r="G72" s="14">
        <v>80</v>
      </c>
      <c r="H72" s="13">
        <v>0.65</v>
      </c>
      <c r="I72" s="14">
        <f t="shared" si="1"/>
        <v>80.65</v>
      </c>
      <c r="J72" s="14">
        <v>83.5</v>
      </c>
      <c r="K72" s="13">
        <v>1</v>
      </c>
      <c r="L72" s="13">
        <v>84.5</v>
      </c>
      <c r="M72" s="14">
        <v>75.5</v>
      </c>
      <c r="N72" s="13">
        <v>0</v>
      </c>
      <c r="O72" s="14">
        <v>75.5</v>
      </c>
      <c r="P72" s="14">
        <v>60</v>
      </c>
      <c r="Q72" s="14">
        <v>0</v>
      </c>
      <c r="R72" s="14">
        <v>60</v>
      </c>
      <c r="S72" s="14">
        <v>60</v>
      </c>
      <c r="T72" s="13">
        <v>-10</v>
      </c>
      <c r="U72" s="14">
        <v>50</v>
      </c>
      <c r="V72" s="25">
        <v>80.715</v>
      </c>
      <c r="W72" s="46">
        <v>68</v>
      </c>
      <c r="X72" s="12">
        <v>61</v>
      </c>
      <c r="Y72" s="47" t="s">
        <v>40</v>
      </c>
      <c r="Z72" s="12">
        <v>102</v>
      </c>
      <c r="AA72" s="13"/>
      <c r="AB72" s="13"/>
      <c r="AC72" s="13"/>
      <c r="AD72" s="31"/>
      <c r="IV72" s="3"/>
      <c r="IW72" s="3"/>
      <c r="IX72" s="3"/>
      <c r="IY72" s="3"/>
      <c r="IZ72" s="3"/>
      <c r="JA72" s="3"/>
    </row>
    <row r="73" customHeight="1" spans="1:261">
      <c r="A73" s="12" t="s">
        <v>35</v>
      </c>
      <c r="B73" s="12" t="s">
        <v>36</v>
      </c>
      <c r="C73" s="13">
        <v>2025</v>
      </c>
      <c r="D73" s="12" t="s">
        <v>49</v>
      </c>
      <c r="E73" s="12">
        <v>2538110079</v>
      </c>
      <c r="F73" s="12" t="s">
        <v>141</v>
      </c>
      <c r="G73" s="14">
        <v>80</v>
      </c>
      <c r="H73" s="13">
        <v>0.8</v>
      </c>
      <c r="I73" s="14">
        <f t="shared" si="1"/>
        <v>80.8</v>
      </c>
      <c r="J73" s="14">
        <v>84.582418</v>
      </c>
      <c r="K73" s="13">
        <v>0</v>
      </c>
      <c r="L73" s="30">
        <f>J73+K73</f>
        <v>84.582418</v>
      </c>
      <c r="M73" s="14">
        <v>71.05</v>
      </c>
      <c r="N73" s="13">
        <v>0</v>
      </c>
      <c r="O73" s="14">
        <v>71.05</v>
      </c>
      <c r="P73" s="14">
        <v>60</v>
      </c>
      <c r="Q73" s="14">
        <v>0</v>
      </c>
      <c r="R73" s="14">
        <v>60</v>
      </c>
      <c r="S73" s="14">
        <v>60</v>
      </c>
      <c r="T73" s="13">
        <v>-10</v>
      </c>
      <c r="U73" s="14">
        <v>50</v>
      </c>
      <c r="V73" s="25">
        <f>I73*0.1+L73*0.75+O73*0.05+R73*0.05+U73*0.05</f>
        <v>80.5693135</v>
      </c>
      <c r="W73" s="46">
        <v>69</v>
      </c>
      <c r="X73" s="12">
        <v>102</v>
      </c>
      <c r="Y73" s="47" t="s">
        <v>40</v>
      </c>
      <c r="Z73" s="12">
        <v>102</v>
      </c>
      <c r="AA73" s="13"/>
      <c r="AB73" s="13"/>
      <c r="AC73" s="13"/>
      <c r="AD73" s="31"/>
      <c r="IV73" s="3"/>
      <c r="IW73" s="3"/>
      <c r="IX73" s="3"/>
      <c r="IY73" s="3"/>
      <c r="IZ73" s="3"/>
      <c r="JA73" s="3"/>
    </row>
    <row r="74" customHeight="1" spans="1:261">
      <c r="A74" s="12" t="s">
        <v>35</v>
      </c>
      <c r="B74" s="12" t="s">
        <v>36</v>
      </c>
      <c r="C74" s="13">
        <v>2025</v>
      </c>
      <c r="D74" s="12" t="s">
        <v>45</v>
      </c>
      <c r="E74" s="12">
        <v>2407110068</v>
      </c>
      <c r="F74" s="12" t="s">
        <v>142</v>
      </c>
      <c r="G74" s="14">
        <v>80</v>
      </c>
      <c r="H74" s="13">
        <v>2.75</v>
      </c>
      <c r="I74" s="14">
        <f t="shared" si="1"/>
        <v>82.75</v>
      </c>
      <c r="J74" s="14">
        <v>83.7472527472527</v>
      </c>
      <c r="K74" s="13">
        <v>1</v>
      </c>
      <c r="L74" s="13">
        <v>84.7472527472527</v>
      </c>
      <c r="M74" s="14">
        <v>53.4</v>
      </c>
      <c r="N74" s="13">
        <v>0</v>
      </c>
      <c r="O74" s="14">
        <v>53.4</v>
      </c>
      <c r="P74" s="14">
        <v>60</v>
      </c>
      <c r="Q74" s="14">
        <v>0</v>
      </c>
      <c r="R74" s="14">
        <v>60</v>
      </c>
      <c r="S74" s="14">
        <v>60</v>
      </c>
      <c r="T74" s="13">
        <v>0.31</v>
      </c>
      <c r="U74" s="14">
        <v>60.31</v>
      </c>
      <c r="V74" s="25">
        <v>80.5209395604396</v>
      </c>
      <c r="W74" s="46">
        <v>70</v>
      </c>
      <c r="X74" s="12">
        <v>58</v>
      </c>
      <c r="Y74" s="47" t="s">
        <v>40</v>
      </c>
      <c r="Z74" s="12">
        <v>102</v>
      </c>
      <c r="AA74" s="13"/>
      <c r="AB74" s="13"/>
      <c r="AC74" s="13"/>
      <c r="AD74" s="31"/>
      <c r="IV74" s="3"/>
      <c r="IW74" s="3"/>
      <c r="IX74" s="3"/>
      <c r="IY74" s="3"/>
      <c r="IZ74" s="3"/>
      <c r="JA74" s="3"/>
    </row>
    <row r="75" customHeight="1" spans="1:261">
      <c r="A75" s="12" t="s">
        <v>35</v>
      </c>
      <c r="B75" s="12" t="s">
        <v>36</v>
      </c>
      <c r="C75" s="13">
        <v>2025</v>
      </c>
      <c r="D75" s="12" t="s">
        <v>49</v>
      </c>
      <c r="E75" s="12">
        <v>2538110085</v>
      </c>
      <c r="F75" s="12" t="s">
        <v>143</v>
      </c>
      <c r="G75" s="14">
        <v>80</v>
      </c>
      <c r="H75" s="13">
        <v>2.9</v>
      </c>
      <c r="I75" s="14">
        <f t="shared" si="1"/>
        <v>82.9</v>
      </c>
      <c r="J75" s="14">
        <v>82.2527</v>
      </c>
      <c r="K75" s="13">
        <v>1</v>
      </c>
      <c r="L75" s="13">
        <v>83.2527</v>
      </c>
      <c r="M75" s="14">
        <v>79.75</v>
      </c>
      <c r="N75" s="13">
        <v>0</v>
      </c>
      <c r="O75" s="14">
        <v>79.75</v>
      </c>
      <c r="P75" s="14">
        <v>60</v>
      </c>
      <c r="Q75" s="14">
        <v>3</v>
      </c>
      <c r="R75" s="14">
        <v>63</v>
      </c>
      <c r="S75" s="14">
        <v>60</v>
      </c>
      <c r="T75" s="13">
        <v>-6.95</v>
      </c>
      <c r="U75" s="14">
        <v>53.05</v>
      </c>
      <c r="V75" s="25">
        <v>80.519525</v>
      </c>
      <c r="W75" s="46">
        <v>71</v>
      </c>
      <c r="X75" s="12">
        <v>74</v>
      </c>
      <c r="Y75" s="47" t="s">
        <v>40</v>
      </c>
      <c r="Z75" s="12">
        <v>102</v>
      </c>
      <c r="AA75" s="13"/>
      <c r="AB75" s="13"/>
      <c r="AC75" s="13"/>
      <c r="AD75" s="31"/>
      <c r="IV75" s="3"/>
      <c r="IW75" s="3"/>
      <c r="IX75" s="3"/>
      <c r="IY75" s="3"/>
      <c r="IZ75" s="3"/>
      <c r="JA75" s="3"/>
    </row>
    <row r="76" customHeight="1" spans="1:261">
      <c r="A76" s="12" t="s">
        <v>35</v>
      </c>
      <c r="B76" s="12" t="s">
        <v>36</v>
      </c>
      <c r="C76" s="13">
        <v>2025</v>
      </c>
      <c r="D76" s="12" t="s">
        <v>49</v>
      </c>
      <c r="E76" s="12">
        <v>2538110070</v>
      </c>
      <c r="F76" s="12" t="s">
        <v>144</v>
      </c>
      <c r="G76" s="14">
        <v>80</v>
      </c>
      <c r="H76" s="13">
        <v>1.15</v>
      </c>
      <c r="I76" s="14">
        <f t="shared" si="1"/>
        <v>81.15</v>
      </c>
      <c r="J76" s="14">
        <v>82.4286</v>
      </c>
      <c r="K76" s="13">
        <v>0</v>
      </c>
      <c r="L76" s="13">
        <v>82.4286</v>
      </c>
      <c r="M76" s="14">
        <v>76.95</v>
      </c>
      <c r="N76" s="13">
        <v>0</v>
      </c>
      <c r="O76" s="14">
        <v>76.95</v>
      </c>
      <c r="P76" s="14">
        <v>60</v>
      </c>
      <c r="Q76" s="14">
        <v>0</v>
      </c>
      <c r="R76" s="14">
        <v>60</v>
      </c>
      <c r="S76" s="14">
        <v>60</v>
      </c>
      <c r="T76" s="13">
        <v>8.74</v>
      </c>
      <c r="U76" s="14">
        <v>68.74</v>
      </c>
      <c r="V76" s="25">
        <v>80.22095</v>
      </c>
      <c r="W76" s="46">
        <v>72</v>
      </c>
      <c r="X76" s="12">
        <v>72</v>
      </c>
      <c r="Y76" s="47" t="s">
        <v>40</v>
      </c>
      <c r="Z76" s="12">
        <v>102</v>
      </c>
      <c r="AA76" s="13"/>
      <c r="AB76" s="13"/>
      <c r="AC76" s="13"/>
      <c r="AD76" s="31"/>
      <c r="IV76" s="3"/>
      <c r="IW76" s="3"/>
      <c r="IX76" s="3"/>
      <c r="IY76" s="3"/>
      <c r="IZ76" s="3"/>
      <c r="JA76" s="3"/>
    </row>
    <row r="77" customHeight="1" spans="1:261">
      <c r="A77" s="12" t="s">
        <v>35</v>
      </c>
      <c r="B77" s="12" t="s">
        <v>36</v>
      </c>
      <c r="C77" s="13">
        <v>2025</v>
      </c>
      <c r="D77" s="12" t="s">
        <v>45</v>
      </c>
      <c r="E77" s="12">
        <v>2538110057</v>
      </c>
      <c r="F77" s="12" t="s">
        <v>145</v>
      </c>
      <c r="G77" s="14">
        <v>80</v>
      </c>
      <c r="H77" s="13">
        <v>2</v>
      </c>
      <c r="I77" s="14">
        <f t="shared" si="1"/>
        <v>82</v>
      </c>
      <c r="J77" s="14">
        <v>83.1538461538462</v>
      </c>
      <c r="K77" s="13">
        <v>0</v>
      </c>
      <c r="L77" s="13">
        <v>83.1538461538462</v>
      </c>
      <c r="M77" s="14">
        <v>75.8</v>
      </c>
      <c r="N77" s="13">
        <v>0</v>
      </c>
      <c r="O77" s="14">
        <v>75.8</v>
      </c>
      <c r="P77" s="14">
        <v>60</v>
      </c>
      <c r="Q77" s="14">
        <v>0</v>
      </c>
      <c r="R77" s="14">
        <v>60</v>
      </c>
      <c r="S77" s="14">
        <v>60</v>
      </c>
      <c r="T77" s="13">
        <v>-5</v>
      </c>
      <c r="U77" s="14">
        <v>55</v>
      </c>
      <c r="V77" s="25">
        <v>80.1053846153847</v>
      </c>
      <c r="W77" s="46">
        <v>73</v>
      </c>
      <c r="X77" s="12">
        <v>66</v>
      </c>
      <c r="Y77" s="47" t="s">
        <v>40</v>
      </c>
      <c r="Z77" s="12">
        <v>102</v>
      </c>
      <c r="AA77" s="13"/>
      <c r="AB77" s="13"/>
      <c r="AC77" s="13"/>
      <c r="AD77" s="31"/>
      <c r="IV77" s="3"/>
      <c r="IW77" s="3"/>
      <c r="IX77" s="3"/>
      <c r="IY77" s="3"/>
      <c r="IZ77" s="3"/>
      <c r="JA77" s="3"/>
    </row>
    <row r="78" customHeight="1" spans="1:261">
      <c r="A78" s="12" t="s">
        <v>35</v>
      </c>
      <c r="B78" s="12" t="s">
        <v>36</v>
      </c>
      <c r="C78" s="13">
        <v>2025</v>
      </c>
      <c r="D78" s="12" t="s">
        <v>45</v>
      </c>
      <c r="E78" s="12">
        <v>2538110035</v>
      </c>
      <c r="F78" s="12" t="s">
        <v>146</v>
      </c>
      <c r="G78" s="14">
        <v>80</v>
      </c>
      <c r="H78" s="13">
        <v>2.5</v>
      </c>
      <c r="I78" s="14">
        <f t="shared" si="1"/>
        <v>82.5</v>
      </c>
      <c r="J78" s="14">
        <v>82.956043956044</v>
      </c>
      <c r="K78" s="13">
        <v>0</v>
      </c>
      <c r="L78" s="13">
        <v>82.956043956044</v>
      </c>
      <c r="M78" s="14">
        <v>76.6</v>
      </c>
      <c r="N78" s="13">
        <v>0</v>
      </c>
      <c r="O78" s="14">
        <v>76.6</v>
      </c>
      <c r="P78" s="14">
        <v>60</v>
      </c>
      <c r="Q78" s="14">
        <v>0</v>
      </c>
      <c r="R78" s="14">
        <v>60</v>
      </c>
      <c r="S78" s="14">
        <v>60</v>
      </c>
      <c r="T78" s="13">
        <v>-5</v>
      </c>
      <c r="U78" s="14">
        <v>55</v>
      </c>
      <c r="V78" s="25">
        <v>80.047032967033</v>
      </c>
      <c r="W78" s="46">
        <v>74</v>
      </c>
      <c r="X78" s="12">
        <v>68</v>
      </c>
      <c r="Y78" s="47" t="s">
        <v>40</v>
      </c>
      <c r="Z78" s="12">
        <v>102</v>
      </c>
      <c r="AA78" s="13"/>
      <c r="AB78" s="13"/>
      <c r="AC78" s="13"/>
      <c r="AD78" s="31"/>
      <c r="IV78" s="3"/>
      <c r="IW78" s="3"/>
      <c r="IX78" s="3"/>
      <c r="IY78" s="3"/>
      <c r="IZ78" s="3"/>
      <c r="JA78" s="3"/>
    </row>
    <row r="79" customHeight="1" spans="1:261">
      <c r="A79" s="12" t="s">
        <v>35</v>
      </c>
      <c r="B79" s="12" t="s">
        <v>36</v>
      </c>
      <c r="C79" s="13">
        <v>2025</v>
      </c>
      <c r="D79" s="12" t="s">
        <v>49</v>
      </c>
      <c r="E79" s="12">
        <v>2538110083</v>
      </c>
      <c r="F79" s="12" t="s">
        <v>147</v>
      </c>
      <c r="G79" s="14">
        <v>80</v>
      </c>
      <c r="H79" s="13">
        <v>2.75</v>
      </c>
      <c r="I79" s="14">
        <f t="shared" si="1"/>
        <v>82.75</v>
      </c>
      <c r="J79" s="14">
        <v>81.725</v>
      </c>
      <c r="K79" s="13">
        <v>1</v>
      </c>
      <c r="L79" s="13">
        <v>82.725</v>
      </c>
      <c r="M79" s="14">
        <v>76.25</v>
      </c>
      <c r="N79" s="13">
        <v>0</v>
      </c>
      <c r="O79" s="14">
        <v>76.25</v>
      </c>
      <c r="P79" s="14">
        <v>60</v>
      </c>
      <c r="Q79" s="14">
        <v>0</v>
      </c>
      <c r="R79" s="14">
        <v>60</v>
      </c>
      <c r="S79" s="14">
        <v>60</v>
      </c>
      <c r="T79" s="13">
        <v>-2</v>
      </c>
      <c r="U79" s="14">
        <v>58</v>
      </c>
      <c r="V79" s="25">
        <v>80.03125</v>
      </c>
      <c r="W79" s="46">
        <v>75</v>
      </c>
      <c r="X79" s="12">
        <v>78</v>
      </c>
      <c r="Y79" s="47" t="s">
        <v>40</v>
      </c>
      <c r="Z79" s="12">
        <v>102</v>
      </c>
      <c r="AA79" s="13"/>
      <c r="AB79" s="13"/>
      <c r="AC79" s="13"/>
      <c r="AD79" s="31"/>
      <c r="IV79" s="3"/>
      <c r="IW79" s="3"/>
      <c r="IX79" s="3"/>
      <c r="IY79" s="3"/>
      <c r="IZ79" s="3"/>
      <c r="JA79" s="3"/>
    </row>
    <row r="80" customHeight="1" spans="1:261">
      <c r="A80" s="12" t="s">
        <v>35</v>
      </c>
      <c r="B80" s="12" t="s">
        <v>36</v>
      </c>
      <c r="C80" s="13">
        <v>2025</v>
      </c>
      <c r="D80" s="12" t="s">
        <v>45</v>
      </c>
      <c r="E80" s="12">
        <v>2538110060</v>
      </c>
      <c r="F80" s="12" t="s">
        <v>148</v>
      </c>
      <c r="G80" s="14">
        <v>80</v>
      </c>
      <c r="H80" s="13">
        <v>3.7</v>
      </c>
      <c r="I80" s="14">
        <f t="shared" si="1"/>
        <v>83.7</v>
      </c>
      <c r="J80" s="14">
        <v>81.989010989011</v>
      </c>
      <c r="K80" s="13">
        <v>1</v>
      </c>
      <c r="L80" s="13">
        <v>82.989010989011</v>
      </c>
      <c r="M80" s="14">
        <v>64.8</v>
      </c>
      <c r="N80" s="13">
        <v>0</v>
      </c>
      <c r="O80" s="14">
        <v>64.8</v>
      </c>
      <c r="P80" s="14">
        <v>60</v>
      </c>
      <c r="Q80" s="14">
        <v>3</v>
      </c>
      <c r="R80" s="14">
        <v>63</v>
      </c>
      <c r="S80" s="14">
        <v>60</v>
      </c>
      <c r="T80" s="13">
        <v>-5</v>
      </c>
      <c r="U80" s="14">
        <v>55</v>
      </c>
      <c r="V80" s="25">
        <v>79.7517582417583</v>
      </c>
      <c r="W80" s="46">
        <v>76</v>
      </c>
      <c r="X80" s="12">
        <v>76</v>
      </c>
      <c r="Y80" s="47" t="s">
        <v>40</v>
      </c>
      <c r="Z80" s="12">
        <v>102</v>
      </c>
      <c r="AA80" s="13"/>
      <c r="AB80" s="13"/>
      <c r="AC80" s="13"/>
      <c r="AD80" s="31"/>
      <c r="IV80" s="3"/>
      <c r="IW80" s="3"/>
      <c r="IX80" s="3"/>
      <c r="IY80" s="3"/>
      <c r="IZ80" s="3"/>
      <c r="JA80" s="3"/>
    </row>
    <row r="81" customHeight="1" spans="1:261">
      <c r="A81" s="12" t="s">
        <v>35</v>
      </c>
      <c r="B81" s="12" t="s">
        <v>36</v>
      </c>
      <c r="C81" s="13">
        <v>2025</v>
      </c>
      <c r="D81" s="12" t="s">
        <v>49</v>
      </c>
      <c r="E81" s="12">
        <v>2538110086</v>
      </c>
      <c r="F81" s="12" t="s">
        <v>149</v>
      </c>
      <c r="G81" s="14">
        <v>80</v>
      </c>
      <c r="H81" s="13">
        <v>4.025</v>
      </c>
      <c r="I81" s="14">
        <f t="shared" si="1"/>
        <v>84.025</v>
      </c>
      <c r="J81" s="14">
        <v>79.967</v>
      </c>
      <c r="K81" s="13">
        <v>1</v>
      </c>
      <c r="L81" s="13">
        <v>80.967</v>
      </c>
      <c r="M81" s="14">
        <v>80.2</v>
      </c>
      <c r="N81" s="13">
        <v>0</v>
      </c>
      <c r="O81" s="14">
        <v>80.2</v>
      </c>
      <c r="P81" s="14">
        <v>60</v>
      </c>
      <c r="Q81" s="14">
        <v>0</v>
      </c>
      <c r="R81" s="14">
        <v>60</v>
      </c>
      <c r="S81" s="14">
        <v>60</v>
      </c>
      <c r="T81" s="13">
        <v>6.895</v>
      </c>
      <c r="U81" s="14">
        <v>66.895</v>
      </c>
      <c r="V81" s="25">
        <v>79.4825</v>
      </c>
      <c r="W81" s="46">
        <v>77</v>
      </c>
      <c r="X81" s="12">
        <v>84</v>
      </c>
      <c r="Y81" s="47" t="s">
        <v>40</v>
      </c>
      <c r="Z81" s="12">
        <v>102</v>
      </c>
      <c r="AA81" s="13"/>
      <c r="AB81" s="13"/>
      <c r="AC81" s="13"/>
      <c r="AD81" s="31"/>
      <c r="IV81" s="3"/>
      <c r="IW81" s="3"/>
      <c r="IX81" s="3"/>
      <c r="IY81" s="3"/>
      <c r="IZ81" s="3"/>
      <c r="JA81" s="3"/>
    </row>
    <row r="82" customHeight="1" spans="1:261">
      <c r="A82" s="12" t="s">
        <v>35</v>
      </c>
      <c r="B82" s="12" t="s">
        <v>36</v>
      </c>
      <c r="C82" s="13">
        <v>2025</v>
      </c>
      <c r="D82" s="12" t="s">
        <v>49</v>
      </c>
      <c r="E82" s="12">
        <v>2506110317</v>
      </c>
      <c r="F82" s="12" t="s">
        <v>150</v>
      </c>
      <c r="G82" s="14">
        <v>80</v>
      </c>
      <c r="H82" s="13">
        <v>0.9</v>
      </c>
      <c r="I82" s="14">
        <f t="shared" si="1"/>
        <v>80.9</v>
      </c>
      <c r="J82" s="14">
        <v>81.308</v>
      </c>
      <c r="K82" s="13">
        <v>1.05</v>
      </c>
      <c r="L82" s="13">
        <v>82.358</v>
      </c>
      <c r="M82" s="14">
        <v>71.55</v>
      </c>
      <c r="N82" s="13">
        <v>0</v>
      </c>
      <c r="O82" s="14">
        <v>71.55</v>
      </c>
      <c r="P82" s="14">
        <v>60</v>
      </c>
      <c r="Q82" s="14">
        <v>0</v>
      </c>
      <c r="R82" s="14">
        <v>60</v>
      </c>
      <c r="S82" s="14">
        <v>60</v>
      </c>
      <c r="T82" s="13">
        <v>0</v>
      </c>
      <c r="U82" s="14">
        <v>60</v>
      </c>
      <c r="V82" s="25">
        <v>79.436</v>
      </c>
      <c r="W82" s="46">
        <v>78</v>
      </c>
      <c r="X82" s="12">
        <v>80</v>
      </c>
      <c r="Y82" s="47" t="s">
        <v>40</v>
      </c>
      <c r="Z82" s="12">
        <v>102</v>
      </c>
      <c r="AA82" s="13"/>
      <c r="AB82" s="13"/>
      <c r="AC82" s="13"/>
      <c r="AD82" s="31"/>
      <c r="IV82" s="3"/>
      <c r="IW82" s="3"/>
      <c r="IX82" s="3"/>
      <c r="IY82" s="3"/>
      <c r="IZ82" s="3"/>
      <c r="JA82" s="3"/>
    </row>
    <row r="83" customHeight="1" spans="1:261">
      <c r="A83" s="12" t="s">
        <v>35</v>
      </c>
      <c r="B83" s="12" t="s">
        <v>36</v>
      </c>
      <c r="C83" s="13">
        <v>2025</v>
      </c>
      <c r="D83" s="12" t="s">
        <v>49</v>
      </c>
      <c r="E83" s="12">
        <v>2538110082</v>
      </c>
      <c r="F83" s="12" t="s">
        <v>151</v>
      </c>
      <c r="G83" s="14">
        <v>80</v>
      </c>
      <c r="H83" s="13">
        <v>4.125</v>
      </c>
      <c r="I83" s="14">
        <f t="shared" si="1"/>
        <v>84.125</v>
      </c>
      <c r="J83" s="14">
        <v>79.77</v>
      </c>
      <c r="K83" s="13">
        <v>1</v>
      </c>
      <c r="L83" s="13">
        <v>80.77</v>
      </c>
      <c r="M83" s="14">
        <v>77.05</v>
      </c>
      <c r="N83" s="13">
        <v>0</v>
      </c>
      <c r="O83" s="14">
        <v>77.05</v>
      </c>
      <c r="P83" s="14">
        <v>60</v>
      </c>
      <c r="Q83" s="14">
        <v>0</v>
      </c>
      <c r="R83" s="14">
        <v>60</v>
      </c>
      <c r="S83" s="14">
        <v>60</v>
      </c>
      <c r="T83" s="13">
        <v>10.5</v>
      </c>
      <c r="U83" s="14">
        <v>70.5</v>
      </c>
      <c r="V83" s="25">
        <v>79.3675</v>
      </c>
      <c r="W83" s="46">
        <v>79</v>
      </c>
      <c r="X83" s="12">
        <v>85</v>
      </c>
      <c r="Y83" s="47" t="s">
        <v>40</v>
      </c>
      <c r="Z83" s="12">
        <v>102</v>
      </c>
      <c r="AA83" s="13"/>
      <c r="AB83" s="13"/>
      <c r="AC83" s="13"/>
      <c r="AD83" s="31"/>
      <c r="IV83" s="3"/>
      <c r="IW83" s="3"/>
      <c r="IX83" s="3"/>
      <c r="IY83" s="3"/>
      <c r="IZ83" s="3"/>
      <c r="JA83" s="3"/>
    </row>
    <row r="84" customHeight="1" spans="1:261">
      <c r="A84" s="12" t="s">
        <v>35</v>
      </c>
      <c r="B84" s="12" t="s">
        <v>36</v>
      </c>
      <c r="C84" s="13">
        <v>2025</v>
      </c>
      <c r="D84" s="12" t="s">
        <v>49</v>
      </c>
      <c r="E84" s="12">
        <v>2538110090</v>
      </c>
      <c r="F84" s="12" t="s">
        <v>152</v>
      </c>
      <c r="G84" s="14">
        <v>80</v>
      </c>
      <c r="H84" s="13">
        <v>1.55</v>
      </c>
      <c r="I84" s="14">
        <f t="shared" si="1"/>
        <v>81.55</v>
      </c>
      <c r="J84" s="14">
        <v>81.769</v>
      </c>
      <c r="K84" s="13">
        <v>1</v>
      </c>
      <c r="L84" s="13">
        <v>82.769</v>
      </c>
      <c r="M84" s="14">
        <v>66.25</v>
      </c>
      <c r="N84" s="13">
        <v>0</v>
      </c>
      <c r="O84" s="14">
        <v>66.25</v>
      </c>
      <c r="P84" s="14">
        <v>60</v>
      </c>
      <c r="Q84" s="14">
        <v>0</v>
      </c>
      <c r="R84" s="14">
        <v>60</v>
      </c>
      <c r="S84" s="14">
        <v>60</v>
      </c>
      <c r="T84" s="13">
        <v>-5</v>
      </c>
      <c r="U84" s="14">
        <v>55</v>
      </c>
      <c r="V84" s="25">
        <v>79.29425</v>
      </c>
      <c r="W84" s="46">
        <v>80</v>
      </c>
      <c r="X84" s="12">
        <v>77</v>
      </c>
      <c r="Y84" s="47" t="s">
        <v>40</v>
      </c>
      <c r="Z84" s="12">
        <v>102</v>
      </c>
      <c r="AA84" s="13"/>
      <c r="AB84" s="13"/>
      <c r="AC84" s="13"/>
      <c r="AD84" s="31"/>
      <c r="IV84" s="3"/>
      <c r="IW84" s="3"/>
      <c r="IX84" s="3"/>
      <c r="IY84" s="3"/>
      <c r="IZ84" s="3"/>
      <c r="JA84" s="3"/>
    </row>
    <row r="85" customHeight="1" spans="1:261">
      <c r="A85" s="12" t="s">
        <v>35</v>
      </c>
      <c r="B85" s="12" t="s">
        <v>36</v>
      </c>
      <c r="C85" s="13">
        <v>2025</v>
      </c>
      <c r="D85" s="12" t="s">
        <v>49</v>
      </c>
      <c r="E85" s="12">
        <v>2538110087</v>
      </c>
      <c r="F85" s="12" t="s">
        <v>153</v>
      </c>
      <c r="G85" s="14">
        <v>80</v>
      </c>
      <c r="H85" s="13">
        <v>3.55</v>
      </c>
      <c r="I85" s="14">
        <f t="shared" si="1"/>
        <v>83.55</v>
      </c>
      <c r="J85" s="14">
        <v>79.484</v>
      </c>
      <c r="K85" s="13">
        <v>0</v>
      </c>
      <c r="L85" s="13">
        <v>79.484</v>
      </c>
      <c r="M85" s="14">
        <v>85.75</v>
      </c>
      <c r="N85" s="13">
        <v>0</v>
      </c>
      <c r="O85" s="14">
        <v>85.75</v>
      </c>
      <c r="P85" s="14">
        <v>60</v>
      </c>
      <c r="Q85" s="14">
        <v>7</v>
      </c>
      <c r="R85" s="14">
        <v>67</v>
      </c>
      <c r="S85" s="14">
        <v>60</v>
      </c>
      <c r="T85" s="13">
        <v>12</v>
      </c>
      <c r="U85" s="14">
        <v>72</v>
      </c>
      <c r="V85" s="25">
        <v>79.2055</v>
      </c>
      <c r="W85" s="46">
        <v>81</v>
      </c>
      <c r="X85" s="12">
        <v>88</v>
      </c>
      <c r="Y85" s="47" t="s">
        <v>154</v>
      </c>
      <c r="Z85" s="12">
        <v>102</v>
      </c>
      <c r="AA85" s="13"/>
      <c r="AB85" s="13"/>
      <c r="AC85" s="13"/>
      <c r="AD85" s="31"/>
      <c r="IV85" s="3"/>
      <c r="IW85" s="3"/>
      <c r="IX85" s="3"/>
      <c r="IY85" s="3"/>
      <c r="IZ85" s="3"/>
      <c r="JA85" s="3"/>
    </row>
    <row r="86" customHeight="1" spans="1:261">
      <c r="A86" s="12" t="s">
        <v>35</v>
      </c>
      <c r="B86" s="12" t="s">
        <v>36</v>
      </c>
      <c r="C86" s="13">
        <v>2025</v>
      </c>
      <c r="D86" s="12" t="s">
        <v>37</v>
      </c>
      <c r="E86" s="12" t="s">
        <v>155</v>
      </c>
      <c r="F86" s="12" t="s">
        <v>156</v>
      </c>
      <c r="G86" s="14">
        <v>80</v>
      </c>
      <c r="H86" s="13">
        <v>2</v>
      </c>
      <c r="I86" s="14">
        <f t="shared" si="1"/>
        <v>82</v>
      </c>
      <c r="J86" s="14">
        <v>81.5274725274725</v>
      </c>
      <c r="K86" s="13">
        <v>1</v>
      </c>
      <c r="L86" s="13">
        <v>82.5274725274725</v>
      </c>
      <c r="M86" s="14">
        <v>59.5</v>
      </c>
      <c r="N86" s="13">
        <v>0</v>
      </c>
      <c r="O86" s="14">
        <v>59.5</v>
      </c>
      <c r="P86" s="14">
        <v>60</v>
      </c>
      <c r="Q86" s="14">
        <v>0</v>
      </c>
      <c r="R86" s="14">
        <v>60</v>
      </c>
      <c r="S86" s="14">
        <v>60</v>
      </c>
      <c r="T86" s="13">
        <v>2</v>
      </c>
      <c r="U86" s="14">
        <v>62</v>
      </c>
      <c r="V86" s="25">
        <f>I86*0.1+L86*0.75+O86*0.05+R86*0.05+U86*0.05</f>
        <v>79.1706043956044</v>
      </c>
      <c r="W86" s="46">
        <v>82</v>
      </c>
      <c r="X86" s="12">
        <v>79</v>
      </c>
      <c r="Y86" s="47" t="s">
        <v>40</v>
      </c>
      <c r="Z86" s="12">
        <v>102</v>
      </c>
      <c r="AA86" s="13"/>
      <c r="AB86" s="13"/>
      <c r="AC86" s="13"/>
      <c r="AD86" s="31"/>
      <c r="IV86" s="3"/>
      <c r="IW86" s="3"/>
      <c r="IX86" s="3"/>
      <c r="IY86" s="3"/>
      <c r="IZ86" s="3"/>
      <c r="JA86" s="3"/>
    </row>
    <row r="87" customHeight="1" spans="1:261">
      <c r="A87" s="12" t="s">
        <v>35</v>
      </c>
      <c r="B87" s="12" t="s">
        <v>36</v>
      </c>
      <c r="C87" s="13">
        <v>2025</v>
      </c>
      <c r="D87" s="12" t="s">
        <v>37</v>
      </c>
      <c r="E87" s="12">
        <v>2506110288</v>
      </c>
      <c r="F87" s="12" t="s">
        <v>157</v>
      </c>
      <c r="G87" s="14">
        <v>80</v>
      </c>
      <c r="H87" s="13">
        <v>1</v>
      </c>
      <c r="I87" s="14">
        <f t="shared" si="1"/>
        <v>81</v>
      </c>
      <c r="J87" s="14">
        <v>82.148936</v>
      </c>
      <c r="K87" s="13">
        <v>1</v>
      </c>
      <c r="L87" s="13">
        <v>83.148936</v>
      </c>
      <c r="M87" s="14">
        <v>60</v>
      </c>
      <c r="N87" s="13">
        <v>0</v>
      </c>
      <c r="O87" s="14">
        <v>60</v>
      </c>
      <c r="P87" s="14">
        <v>60</v>
      </c>
      <c r="Q87" s="14">
        <v>0</v>
      </c>
      <c r="R87" s="14">
        <v>60</v>
      </c>
      <c r="S87" s="14">
        <v>60</v>
      </c>
      <c r="T87" s="13">
        <v>-7</v>
      </c>
      <c r="U87" s="14">
        <v>53</v>
      </c>
      <c r="V87" s="25">
        <v>79.111702</v>
      </c>
      <c r="W87" s="46">
        <v>83</v>
      </c>
      <c r="X87" s="12">
        <v>76</v>
      </c>
      <c r="Y87" s="47" t="s">
        <v>40</v>
      </c>
      <c r="Z87" s="12">
        <v>102</v>
      </c>
      <c r="AA87" s="13"/>
      <c r="AB87" s="13"/>
      <c r="AC87" s="13"/>
      <c r="AD87" s="31"/>
      <c r="IV87" s="3"/>
      <c r="IW87" s="3"/>
      <c r="IX87" s="3"/>
      <c r="IY87" s="3"/>
      <c r="IZ87" s="3"/>
      <c r="JA87" s="3"/>
    </row>
    <row r="88" customHeight="1" spans="1:261">
      <c r="A88" s="12" t="s">
        <v>35</v>
      </c>
      <c r="B88" s="12" t="s">
        <v>36</v>
      </c>
      <c r="C88" s="13">
        <v>2025</v>
      </c>
      <c r="D88" s="12" t="s">
        <v>37</v>
      </c>
      <c r="E88" s="12" t="s">
        <v>158</v>
      </c>
      <c r="F88" s="12" t="s">
        <v>159</v>
      </c>
      <c r="G88" s="14">
        <v>80</v>
      </c>
      <c r="H88" s="13">
        <v>4.25</v>
      </c>
      <c r="I88" s="14">
        <f t="shared" si="1"/>
        <v>84.25</v>
      </c>
      <c r="J88" s="14">
        <v>79.7692307692308</v>
      </c>
      <c r="K88" s="13">
        <v>1</v>
      </c>
      <c r="L88" s="13">
        <v>80.7692307692308</v>
      </c>
      <c r="M88" s="14">
        <v>81.1</v>
      </c>
      <c r="N88" s="13">
        <v>0</v>
      </c>
      <c r="O88" s="14">
        <v>81.1</v>
      </c>
      <c r="P88" s="14">
        <v>60</v>
      </c>
      <c r="Q88" s="14">
        <v>2.6</v>
      </c>
      <c r="R88" s="14">
        <v>62.6</v>
      </c>
      <c r="S88" s="14">
        <v>60</v>
      </c>
      <c r="T88" s="13">
        <v>-2.54</v>
      </c>
      <c r="U88" s="14">
        <v>57.46</v>
      </c>
      <c r="V88" s="25">
        <f>I88*0.1+L88*0.75+O88*0.05+R88*0.05+U88*0.05</f>
        <v>79.0599230769231</v>
      </c>
      <c r="W88" s="46">
        <v>84</v>
      </c>
      <c r="X88" s="12">
        <v>86</v>
      </c>
      <c r="Y88" s="47" t="s">
        <v>40</v>
      </c>
      <c r="Z88" s="12">
        <v>102</v>
      </c>
      <c r="AA88" s="13"/>
      <c r="AB88" s="13"/>
      <c r="AC88" s="13"/>
      <c r="AD88" s="31"/>
      <c r="IV88" s="3"/>
      <c r="IW88" s="3"/>
      <c r="IX88" s="3"/>
      <c r="IY88" s="3"/>
      <c r="IZ88" s="3"/>
      <c r="JA88" s="3"/>
    </row>
    <row r="89" customHeight="1" spans="1:261">
      <c r="A89" s="12" t="s">
        <v>35</v>
      </c>
      <c r="B89" s="12" t="s">
        <v>36</v>
      </c>
      <c r="C89" s="13">
        <v>2025</v>
      </c>
      <c r="D89" s="12" t="s">
        <v>37</v>
      </c>
      <c r="E89" s="12">
        <v>2506110288</v>
      </c>
      <c r="F89" s="12" t="s">
        <v>160</v>
      </c>
      <c r="G89" s="14">
        <v>80</v>
      </c>
      <c r="H89" s="13">
        <v>1</v>
      </c>
      <c r="I89" s="14">
        <f t="shared" si="1"/>
        <v>81</v>
      </c>
      <c r="J89" s="14">
        <v>82.529412</v>
      </c>
      <c r="K89" s="13">
        <v>0</v>
      </c>
      <c r="L89" s="13">
        <v>82.529412</v>
      </c>
      <c r="M89" s="14">
        <v>70.55</v>
      </c>
      <c r="N89" s="13">
        <v>0</v>
      </c>
      <c r="O89" s="14">
        <v>70.55</v>
      </c>
      <c r="P89" s="14">
        <v>60</v>
      </c>
      <c r="Q89" s="14">
        <v>0</v>
      </c>
      <c r="R89" s="14">
        <v>60</v>
      </c>
      <c r="S89" s="14">
        <v>60</v>
      </c>
      <c r="T89" s="13">
        <v>-10</v>
      </c>
      <c r="U89" s="14">
        <v>50</v>
      </c>
      <c r="V89" s="25">
        <f>I89*0.1+L89*0.75+O89*0.05+R89*0.05+U89*0.05</f>
        <v>79.024559</v>
      </c>
      <c r="W89" s="46">
        <v>85</v>
      </c>
      <c r="X89" s="12">
        <v>71</v>
      </c>
      <c r="Y89" s="47" t="s">
        <v>40</v>
      </c>
      <c r="Z89" s="12">
        <v>102</v>
      </c>
      <c r="AA89" s="13"/>
      <c r="AB89" s="13"/>
      <c r="AC89" s="13"/>
      <c r="AD89" s="31"/>
      <c r="IV89" s="3"/>
      <c r="IW89" s="3"/>
      <c r="IX89" s="3"/>
      <c r="IY89" s="3"/>
      <c r="IZ89" s="3"/>
      <c r="JA89" s="3"/>
    </row>
    <row r="90" customHeight="1" spans="1:261">
      <c r="A90" s="12" t="s">
        <v>35</v>
      </c>
      <c r="B90" s="12" t="s">
        <v>36</v>
      </c>
      <c r="C90" s="13">
        <v>2025</v>
      </c>
      <c r="D90" s="12" t="s">
        <v>45</v>
      </c>
      <c r="E90" s="12">
        <v>2534110012</v>
      </c>
      <c r="F90" s="12" t="s">
        <v>161</v>
      </c>
      <c r="G90" s="14">
        <v>80</v>
      </c>
      <c r="H90" s="13">
        <v>1.625</v>
      </c>
      <c r="I90" s="14">
        <f t="shared" si="1"/>
        <v>81.625</v>
      </c>
      <c r="J90" s="14">
        <v>81.1489361702128</v>
      </c>
      <c r="K90" s="13">
        <v>0</v>
      </c>
      <c r="L90" s="13">
        <v>81.1489361702128</v>
      </c>
      <c r="M90" s="14">
        <v>68.5</v>
      </c>
      <c r="N90" s="13">
        <v>0</v>
      </c>
      <c r="O90" s="14">
        <v>68.5</v>
      </c>
      <c r="P90" s="14">
        <v>60</v>
      </c>
      <c r="Q90" s="14">
        <v>0</v>
      </c>
      <c r="R90" s="14">
        <v>60</v>
      </c>
      <c r="S90" s="14">
        <v>60</v>
      </c>
      <c r="T90" s="13">
        <v>1</v>
      </c>
      <c r="U90" s="14">
        <v>61</v>
      </c>
      <c r="V90" s="25">
        <v>78.4992021276596</v>
      </c>
      <c r="W90" s="46">
        <v>86</v>
      </c>
      <c r="X90" s="12">
        <v>81</v>
      </c>
      <c r="Y90" s="47" t="s">
        <v>40</v>
      </c>
      <c r="Z90" s="12">
        <v>102</v>
      </c>
      <c r="AA90" s="13"/>
      <c r="AB90" s="13"/>
      <c r="AC90" s="13"/>
      <c r="AD90" s="31"/>
      <c r="IV90" s="3"/>
      <c r="IW90" s="3"/>
      <c r="IX90" s="3"/>
      <c r="IY90" s="3"/>
      <c r="IZ90" s="3"/>
      <c r="JA90" s="3"/>
    </row>
    <row r="91" customHeight="1" spans="1:261">
      <c r="A91" s="12" t="s">
        <v>35</v>
      </c>
      <c r="B91" s="12" t="s">
        <v>36</v>
      </c>
      <c r="C91" s="13">
        <v>2025</v>
      </c>
      <c r="D91" s="12" t="s">
        <v>45</v>
      </c>
      <c r="E91" s="12">
        <v>2538110054</v>
      </c>
      <c r="F91" s="12" t="s">
        <v>162</v>
      </c>
      <c r="G91" s="14">
        <v>80</v>
      </c>
      <c r="H91" s="13">
        <v>3.55</v>
      </c>
      <c r="I91" s="14">
        <f t="shared" si="1"/>
        <v>83.55</v>
      </c>
      <c r="J91" s="14">
        <v>81.1318681318681</v>
      </c>
      <c r="K91" s="13">
        <v>0</v>
      </c>
      <c r="L91" s="13">
        <v>81.1318681318681</v>
      </c>
      <c r="M91" s="14">
        <v>64.5</v>
      </c>
      <c r="N91" s="13">
        <v>0</v>
      </c>
      <c r="O91" s="14">
        <v>64.5</v>
      </c>
      <c r="P91" s="14">
        <v>60</v>
      </c>
      <c r="Q91" s="14">
        <v>0</v>
      </c>
      <c r="R91" s="14">
        <v>60</v>
      </c>
      <c r="S91" s="14">
        <v>60</v>
      </c>
      <c r="T91" s="13">
        <v>-1.95</v>
      </c>
      <c r="U91" s="14">
        <v>58.05</v>
      </c>
      <c r="V91" s="25">
        <v>78.3314010989011</v>
      </c>
      <c r="W91" s="46">
        <v>87</v>
      </c>
      <c r="X91" s="12">
        <v>82</v>
      </c>
      <c r="Y91" s="47" t="s">
        <v>40</v>
      </c>
      <c r="Z91" s="12">
        <v>102</v>
      </c>
      <c r="AA91" s="13"/>
      <c r="AB91" s="13"/>
      <c r="AC91" s="13"/>
      <c r="AD91" s="31"/>
      <c r="IV91" s="3"/>
      <c r="IW91" s="3"/>
      <c r="IX91" s="3"/>
      <c r="IY91" s="3"/>
      <c r="IZ91" s="3"/>
      <c r="JA91" s="3"/>
    </row>
    <row r="92" customHeight="1" spans="1:261">
      <c r="A92" s="12" t="s">
        <v>35</v>
      </c>
      <c r="B92" s="12" t="s">
        <v>36</v>
      </c>
      <c r="C92" s="13">
        <v>2025</v>
      </c>
      <c r="D92" s="12" t="s">
        <v>37</v>
      </c>
      <c r="E92" s="12" t="s">
        <v>163</v>
      </c>
      <c r="F92" s="12" t="s">
        <v>164</v>
      </c>
      <c r="G92" s="14">
        <v>80</v>
      </c>
      <c r="H92" s="13">
        <v>5.45</v>
      </c>
      <c r="I92" s="14">
        <f t="shared" si="1"/>
        <v>85.45</v>
      </c>
      <c r="J92" s="14">
        <v>80.4065934065934</v>
      </c>
      <c r="K92" s="13">
        <v>1</v>
      </c>
      <c r="L92" s="13">
        <v>81.4065934065934</v>
      </c>
      <c r="M92" s="14">
        <v>43.7</v>
      </c>
      <c r="N92" s="13">
        <v>0</v>
      </c>
      <c r="O92" s="14">
        <v>43.7</v>
      </c>
      <c r="P92" s="14">
        <v>60</v>
      </c>
      <c r="Q92" s="14">
        <v>0</v>
      </c>
      <c r="R92" s="14">
        <v>60</v>
      </c>
      <c r="S92" s="14">
        <v>60</v>
      </c>
      <c r="T92" s="13">
        <v>8.135</v>
      </c>
      <c r="U92" s="14">
        <v>68.135</v>
      </c>
      <c r="V92" s="25">
        <v>78.1916950549451</v>
      </c>
      <c r="W92" s="46">
        <v>88</v>
      </c>
      <c r="X92" s="12">
        <v>84</v>
      </c>
      <c r="Y92" s="47" t="s">
        <v>40</v>
      </c>
      <c r="Z92" s="12">
        <v>102</v>
      </c>
      <c r="AA92" s="13"/>
      <c r="AB92" s="13"/>
      <c r="AC92" s="13"/>
      <c r="AD92" s="31"/>
      <c r="IV92" s="3"/>
      <c r="IW92" s="3"/>
      <c r="IX92" s="3"/>
      <c r="IY92" s="3"/>
      <c r="IZ92" s="3"/>
      <c r="JA92" s="3"/>
    </row>
    <row r="93" customHeight="1" spans="1:261">
      <c r="A93" s="12" t="s">
        <v>35</v>
      </c>
      <c r="B93" s="12" t="s">
        <v>36</v>
      </c>
      <c r="C93" s="13">
        <v>2025</v>
      </c>
      <c r="D93" s="12" t="s">
        <v>45</v>
      </c>
      <c r="E93" s="12">
        <v>2538110058</v>
      </c>
      <c r="F93" s="12" t="s">
        <v>165</v>
      </c>
      <c r="G93" s="14">
        <v>80</v>
      </c>
      <c r="H93" s="13">
        <v>0.5</v>
      </c>
      <c r="I93" s="14">
        <f t="shared" si="1"/>
        <v>80.5</v>
      </c>
      <c r="J93" s="14">
        <v>79.6593406593407</v>
      </c>
      <c r="K93" s="13">
        <v>1</v>
      </c>
      <c r="L93" s="13">
        <v>80.6593406593407</v>
      </c>
      <c r="M93" s="14">
        <v>48.1</v>
      </c>
      <c r="N93" s="13">
        <v>0</v>
      </c>
      <c r="O93" s="14">
        <v>48.1</v>
      </c>
      <c r="P93" s="14">
        <v>60</v>
      </c>
      <c r="Q93" s="14">
        <v>3</v>
      </c>
      <c r="R93" s="14">
        <v>63</v>
      </c>
      <c r="S93" s="14">
        <v>60</v>
      </c>
      <c r="T93" s="13">
        <v>15</v>
      </c>
      <c r="U93" s="14">
        <v>75</v>
      </c>
      <c r="V93" s="25">
        <v>77.8495054945055</v>
      </c>
      <c r="W93" s="46">
        <v>89</v>
      </c>
      <c r="X93" s="12">
        <v>87</v>
      </c>
      <c r="Y93" s="47" t="s">
        <v>40</v>
      </c>
      <c r="Z93" s="12">
        <v>102</v>
      </c>
      <c r="AA93" s="13"/>
      <c r="AB93" s="13"/>
      <c r="AC93" s="13"/>
      <c r="AD93" s="31"/>
      <c r="IV93" s="3"/>
      <c r="IW93" s="3"/>
      <c r="IX93" s="3"/>
      <c r="IY93" s="3"/>
      <c r="IZ93" s="3"/>
      <c r="JA93" s="3"/>
    </row>
    <row r="94" customHeight="1" spans="1:261">
      <c r="A94" s="12" t="s">
        <v>35</v>
      </c>
      <c r="B94" s="12" t="s">
        <v>36</v>
      </c>
      <c r="C94" s="13">
        <v>2025</v>
      </c>
      <c r="D94" s="12" t="s">
        <v>49</v>
      </c>
      <c r="E94" s="12">
        <v>2538110064</v>
      </c>
      <c r="F94" s="12" t="s">
        <v>166</v>
      </c>
      <c r="G94" s="14">
        <v>80</v>
      </c>
      <c r="H94" s="13">
        <v>6.15</v>
      </c>
      <c r="I94" s="14">
        <f t="shared" si="1"/>
        <v>86.15</v>
      </c>
      <c r="J94" s="14">
        <v>78.736</v>
      </c>
      <c r="K94" s="13">
        <v>0.05</v>
      </c>
      <c r="L94" s="13">
        <v>78.786</v>
      </c>
      <c r="M94" s="14">
        <v>79.45</v>
      </c>
      <c r="N94" s="13">
        <v>0</v>
      </c>
      <c r="O94" s="14">
        <v>79.45</v>
      </c>
      <c r="P94" s="14">
        <v>60</v>
      </c>
      <c r="Q94" s="14">
        <v>2</v>
      </c>
      <c r="R94" s="14">
        <v>62</v>
      </c>
      <c r="S94" s="14">
        <v>60</v>
      </c>
      <c r="T94" s="13">
        <v>-3.95</v>
      </c>
      <c r="U94" s="14">
        <v>56.05</v>
      </c>
      <c r="V94" s="25">
        <v>77.5795</v>
      </c>
      <c r="W94" s="46">
        <v>90</v>
      </c>
      <c r="X94" s="12">
        <v>89</v>
      </c>
      <c r="Y94" s="47" t="s">
        <v>40</v>
      </c>
      <c r="Z94" s="12">
        <v>102</v>
      </c>
      <c r="AA94" s="13"/>
      <c r="AB94" s="13"/>
      <c r="AC94" s="13"/>
      <c r="AD94" s="31"/>
      <c r="IV94" s="3"/>
      <c r="IW94" s="3"/>
      <c r="IX94" s="3"/>
      <c r="IY94" s="3"/>
      <c r="IZ94" s="3"/>
      <c r="JA94" s="3"/>
    </row>
    <row r="95" customHeight="1" spans="1:261">
      <c r="A95" s="12" t="s">
        <v>35</v>
      </c>
      <c r="B95" s="12" t="s">
        <v>36</v>
      </c>
      <c r="C95" s="13">
        <v>2025</v>
      </c>
      <c r="D95" s="12" t="s">
        <v>49</v>
      </c>
      <c r="E95" s="12">
        <v>2538110073</v>
      </c>
      <c r="F95" s="12" t="s">
        <v>167</v>
      </c>
      <c r="G95" s="14">
        <v>80</v>
      </c>
      <c r="H95" s="13">
        <v>0.95</v>
      </c>
      <c r="I95" s="14">
        <f t="shared" si="1"/>
        <v>80.95</v>
      </c>
      <c r="J95" s="14">
        <v>78.2637</v>
      </c>
      <c r="K95" s="13">
        <v>1</v>
      </c>
      <c r="L95" s="13">
        <v>79.2637</v>
      </c>
      <c r="M95" s="14">
        <v>79.1</v>
      </c>
      <c r="N95" s="13">
        <v>0</v>
      </c>
      <c r="O95" s="14">
        <v>79.1</v>
      </c>
      <c r="P95" s="14">
        <v>60</v>
      </c>
      <c r="Q95" s="14">
        <v>3</v>
      </c>
      <c r="R95" s="14">
        <v>63</v>
      </c>
      <c r="S95" s="14">
        <v>60</v>
      </c>
      <c r="T95" s="13">
        <v>-4</v>
      </c>
      <c r="U95" s="14">
        <v>56</v>
      </c>
      <c r="V95" s="25">
        <v>77.447775</v>
      </c>
      <c r="W95" s="46">
        <v>91</v>
      </c>
      <c r="X95" s="12">
        <v>93</v>
      </c>
      <c r="Y95" s="47" t="s">
        <v>40</v>
      </c>
      <c r="Z95" s="12">
        <v>102</v>
      </c>
      <c r="AA95" s="13"/>
      <c r="AB95" s="13"/>
      <c r="AC95" s="13"/>
      <c r="AD95" s="31"/>
      <c r="IV95" s="3"/>
      <c r="IW95" s="3"/>
      <c r="IX95" s="3"/>
      <c r="IY95" s="3"/>
      <c r="IZ95" s="3"/>
      <c r="JA95" s="3"/>
    </row>
    <row r="96" customHeight="1" spans="1:261">
      <c r="A96" s="12" t="s">
        <v>35</v>
      </c>
      <c r="B96" s="12" t="s">
        <v>36</v>
      </c>
      <c r="C96" s="13">
        <v>2025</v>
      </c>
      <c r="D96" s="12" t="s">
        <v>49</v>
      </c>
      <c r="E96" s="12">
        <v>2538110089</v>
      </c>
      <c r="F96" s="12" t="s">
        <v>168</v>
      </c>
      <c r="G96" s="14">
        <v>80</v>
      </c>
      <c r="H96" s="13">
        <v>1.15</v>
      </c>
      <c r="I96" s="14">
        <f t="shared" si="1"/>
        <v>81.15</v>
      </c>
      <c r="J96" s="14">
        <v>78.56</v>
      </c>
      <c r="K96" s="13">
        <v>1</v>
      </c>
      <c r="L96" s="13">
        <v>79.56</v>
      </c>
      <c r="M96" s="14">
        <v>78</v>
      </c>
      <c r="N96" s="13">
        <v>0</v>
      </c>
      <c r="O96" s="14">
        <v>78</v>
      </c>
      <c r="P96" s="14">
        <v>60</v>
      </c>
      <c r="Q96" s="14">
        <v>0</v>
      </c>
      <c r="R96" s="14">
        <v>60</v>
      </c>
      <c r="S96" s="14">
        <v>60</v>
      </c>
      <c r="T96" s="13">
        <v>-5</v>
      </c>
      <c r="U96" s="14">
        <v>55</v>
      </c>
      <c r="V96" s="25">
        <v>77.435</v>
      </c>
      <c r="W96" s="46">
        <v>92</v>
      </c>
      <c r="X96" s="12">
        <v>91</v>
      </c>
      <c r="Y96" s="47" t="s">
        <v>40</v>
      </c>
      <c r="Z96" s="12">
        <v>102</v>
      </c>
      <c r="AA96" s="13"/>
      <c r="AB96" s="13"/>
      <c r="AC96" s="13"/>
      <c r="AD96" s="31"/>
      <c r="IV96" s="3"/>
      <c r="IW96" s="3"/>
      <c r="IX96" s="3"/>
      <c r="IY96" s="3"/>
      <c r="IZ96" s="3"/>
      <c r="JA96" s="3"/>
    </row>
    <row r="97" customHeight="1" spans="1:261">
      <c r="A97" s="12" t="s">
        <v>35</v>
      </c>
      <c r="B97" s="12" t="s">
        <v>36</v>
      </c>
      <c r="C97" s="13">
        <v>2025</v>
      </c>
      <c r="D97" s="12" t="s">
        <v>45</v>
      </c>
      <c r="E97" s="12">
        <v>2538110040</v>
      </c>
      <c r="F97" s="12" t="s">
        <v>169</v>
      </c>
      <c r="G97" s="14">
        <v>80</v>
      </c>
      <c r="H97" s="13">
        <v>2.6</v>
      </c>
      <c r="I97" s="14">
        <f t="shared" si="1"/>
        <v>82.6</v>
      </c>
      <c r="J97" s="14">
        <v>78.5604395604396</v>
      </c>
      <c r="K97" s="13">
        <v>0</v>
      </c>
      <c r="L97" s="13">
        <v>78.5604395604396</v>
      </c>
      <c r="M97" s="14">
        <v>79.9</v>
      </c>
      <c r="N97" s="13">
        <v>0</v>
      </c>
      <c r="O97" s="14">
        <v>79.9</v>
      </c>
      <c r="P97" s="14">
        <v>60</v>
      </c>
      <c r="Q97" s="14">
        <v>0</v>
      </c>
      <c r="R97" s="14">
        <v>60</v>
      </c>
      <c r="S97" s="14">
        <v>60</v>
      </c>
      <c r="T97" s="13">
        <v>-5</v>
      </c>
      <c r="U97" s="14">
        <v>55</v>
      </c>
      <c r="V97" s="25">
        <v>76.9253296703297</v>
      </c>
      <c r="W97" s="46">
        <v>93</v>
      </c>
      <c r="X97" s="12">
        <v>90</v>
      </c>
      <c r="Y97" s="47" t="s">
        <v>40</v>
      </c>
      <c r="Z97" s="12">
        <v>102</v>
      </c>
      <c r="AA97" s="13"/>
      <c r="AB97" s="13"/>
      <c r="AC97" s="13"/>
      <c r="AD97" s="31"/>
      <c r="IV97" s="3"/>
      <c r="IW97" s="3"/>
      <c r="IX97" s="3"/>
      <c r="IY97" s="3"/>
      <c r="IZ97" s="3"/>
      <c r="JA97" s="3"/>
    </row>
    <row r="98" customHeight="1" spans="1:261">
      <c r="A98" s="12" t="s">
        <v>35</v>
      </c>
      <c r="B98" s="12" t="s">
        <v>36</v>
      </c>
      <c r="C98" s="13">
        <v>2025</v>
      </c>
      <c r="D98" s="12" t="s">
        <v>45</v>
      </c>
      <c r="E98" s="12" t="s">
        <v>170</v>
      </c>
      <c r="F98" s="12" t="s">
        <v>171</v>
      </c>
      <c r="G98" s="14">
        <v>80</v>
      </c>
      <c r="H98" s="13">
        <v>3.25</v>
      </c>
      <c r="I98" s="14">
        <f t="shared" si="1"/>
        <v>83.25</v>
      </c>
      <c r="J98" s="14">
        <v>78.5384615384615</v>
      </c>
      <c r="K98" s="13">
        <v>1</v>
      </c>
      <c r="L98" s="13">
        <v>79.5384615384615</v>
      </c>
      <c r="M98" s="14">
        <f>(65+60)/4+60/2</f>
        <v>61.25</v>
      </c>
      <c r="N98" s="13">
        <v>0</v>
      </c>
      <c r="O98" s="14">
        <v>61.2</v>
      </c>
      <c r="P98" s="14">
        <v>60</v>
      </c>
      <c r="Q98" s="14">
        <v>0</v>
      </c>
      <c r="R98" s="14">
        <v>60</v>
      </c>
      <c r="S98" s="14">
        <v>60</v>
      </c>
      <c r="T98" s="13">
        <v>-5</v>
      </c>
      <c r="U98" s="14">
        <v>55</v>
      </c>
      <c r="V98" s="25">
        <f>I98*0.1+L98*0.75+O98*0.05+R98*0.05+U98*0.05</f>
        <v>76.7888461538461</v>
      </c>
      <c r="W98" s="46">
        <v>94</v>
      </c>
      <c r="X98" s="12">
        <v>94</v>
      </c>
      <c r="Y98" s="47" t="s">
        <v>40</v>
      </c>
      <c r="Z98" s="12">
        <v>102</v>
      </c>
      <c r="AA98" s="13"/>
      <c r="AB98" s="13"/>
      <c r="AC98" s="13"/>
      <c r="AD98" s="31"/>
      <c r="IV98" s="3"/>
      <c r="IW98" s="3"/>
      <c r="IX98" s="3"/>
      <c r="IY98" s="3"/>
      <c r="IZ98" s="3"/>
      <c r="JA98" s="3"/>
    </row>
    <row r="99" customHeight="1" spans="1:261">
      <c r="A99" s="12" t="s">
        <v>35</v>
      </c>
      <c r="B99" s="12" t="s">
        <v>36</v>
      </c>
      <c r="C99" s="13">
        <v>2025</v>
      </c>
      <c r="D99" s="12" t="s">
        <v>37</v>
      </c>
      <c r="E99" s="12">
        <v>2538110033</v>
      </c>
      <c r="F99" s="12" t="s">
        <v>172</v>
      </c>
      <c r="G99" s="14">
        <v>80</v>
      </c>
      <c r="H99" s="13">
        <v>6.15</v>
      </c>
      <c r="I99" s="14">
        <f t="shared" si="1"/>
        <v>86.15</v>
      </c>
      <c r="J99" s="14">
        <v>78.2307692307692</v>
      </c>
      <c r="K99" s="13">
        <v>0</v>
      </c>
      <c r="L99" s="13">
        <v>78.2307692307692</v>
      </c>
      <c r="M99" s="14">
        <v>69.9</v>
      </c>
      <c r="N99" s="13">
        <v>0</v>
      </c>
      <c r="O99" s="14">
        <v>69.9</v>
      </c>
      <c r="P99" s="14">
        <v>60</v>
      </c>
      <c r="Q99" s="14">
        <v>5</v>
      </c>
      <c r="R99" s="14">
        <v>65</v>
      </c>
      <c r="S99" s="14">
        <v>60</v>
      </c>
      <c r="T99" s="13">
        <v>-5</v>
      </c>
      <c r="U99" s="14">
        <v>55</v>
      </c>
      <c r="V99" s="25">
        <v>76.7830769230769</v>
      </c>
      <c r="W99" s="46">
        <v>95</v>
      </c>
      <c r="X99" s="12">
        <v>94</v>
      </c>
      <c r="Y99" s="47" t="s">
        <v>40</v>
      </c>
      <c r="Z99" s="12">
        <v>102</v>
      </c>
      <c r="AA99" s="13"/>
      <c r="AB99" s="13"/>
      <c r="AC99" s="13"/>
      <c r="AD99" s="31"/>
      <c r="IV99" s="3"/>
      <c r="IW99" s="3"/>
      <c r="IX99" s="3"/>
      <c r="IY99" s="3"/>
      <c r="IZ99" s="3"/>
      <c r="JA99" s="3"/>
    </row>
    <row r="100" customHeight="1" spans="1:261">
      <c r="A100" s="12" t="s">
        <v>35</v>
      </c>
      <c r="B100" s="12" t="s">
        <v>36</v>
      </c>
      <c r="C100" s="13">
        <v>2025</v>
      </c>
      <c r="D100" s="12" t="s">
        <v>49</v>
      </c>
      <c r="E100" s="12">
        <v>2538110074</v>
      </c>
      <c r="F100" s="12" t="s">
        <v>173</v>
      </c>
      <c r="G100" s="14">
        <v>80</v>
      </c>
      <c r="H100" s="13">
        <v>1.275</v>
      </c>
      <c r="I100" s="14">
        <f t="shared" si="1"/>
        <v>81.275</v>
      </c>
      <c r="J100" s="14">
        <v>76.824</v>
      </c>
      <c r="K100" s="13">
        <v>1</v>
      </c>
      <c r="L100" s="13">
        <v>77.824</v>
      </c>
      <c r="M100" s="14">
        <v>69.25</v>
      </c>
      <c r="N100" s="13">
        <v>0</v>
      </c>
      <c r="O100" s="14">
        <v>69.25</v>
      </c>
      <c r="P100" s="14">
        <v>60</v>
      </c>
      <c r="Q100" s="14">
        <v>2</v>
      </c>
      <c r="R100" s="14">
        <v>62</v>
      </c>
      <c r="S100" s="14">
        <v>60</v>
      </c>
      <c r="T100" s="13">
        <v>-1.95</v>
      </c>
      <c r="U100" s="14">
        <v>58.05</v>
      </c>
      <c r="V100" s="25">
        <v>75.9605</v>
      </c>
      <c r="W100" s="46">
        <v>96</v>
      </c>
      <c r="X100" s="12">
        <v>95</v>
      </c>
      <c r="Y100" s="47" t="s">
        <v>154</v>
      </c>
      <c r="Z100" s="12">
        <v>102</v>
      </c>
      <c r="AA100" s="13"/>
      <c r="AB100" s="13"/>
      <c r="AC100" s="13"/>
      <c r="AD100" s="31"/>
      <c r="IV100" s="3"/>
      <c r="IW100" s="3"/>
      <c r="IX100" s="3"/>
      <c r="IY100" s="3"/>
      <c r="IZ100" s="3"/>
      <c r="JA100" s="3"/>
    </row>
    <row r="101" customHeight="1" spans="1:261">
      <c r="A101" s="12" t="s">
        <v>35</v>
      </c>
      <c r="B101" s="12" t="s">
        <v>36</v>
      </c>
      <c r="C101" s="13">
        <v>2025</v>
      </c>
      <c r="D101" s="12" t="s">
        <v>49</v>
      </c>
      <c r="E101" s="12">
        <v>2538110078</v>
      </c>
      <c r="F101" s="12" t="s">
        <v>174</v>
      </c>
      <c r="G101" s="14">
        <v>80</v>
      </c>
      <c r="H101" s="13">
        <v>3.05</v>
      </c>
      <c r="I101" s="14">
        <f t="shared" si="1"/>
        <v>83.05</v>
      </c>
      <c r="J101" s="14">
        <v>74.8461</v>
      </c>
      <c r="K101" s="13">
        <v>1</v>
      </c>
      <c r="L101" s="13">
        <v>75.8461</v>
      </c>
      <c r="M101" s="14">
        <v>76.4</v>
      </c>
      <c r="N101" s="13">
        <v>0</v>
      </c>
      <c r="O101" s="14">
        <v>76.4</v>
      </c>
      <c r="P101" s="14">
        <v>60</v>
      </c>
      <c r="Q101" s="14">
        <v>0</v>
      </c>
      <c r="R101" s="14">
        <v>60</v>
      </c>
      <c r="S101" s="14">
        <v>60</v>
      </c>
      <c r="T101" s="13">
        <v>-2.7</v>
      </c>
      <c r="U101" s="14">
        <v>57.3</v>
      </c>
      <c r="V101" s="25">
        <v>74.874575</v>
      </c>
      <c r="W101" s="46">
        <v>97</v>
      </c>
      <c r="X101" s="12">
        <v>99</v>
      </c>
      <c r="Y101" s="47" t="s">
        <v>154</v>
      </c>
      <c r="Z101" s="12">
        <v>102</v>
      </c>
      <c r="AA101" s="13"/>
      <c r="AB101" s="13"/>
      <c r="AC101" s="13"/>
      <c r="AD101" s="31"/>
      <c r="IV101" s="3"/>
      <c r="IW101" s="3"/>
      <c r="IX101" s="3"/>
      <c r="IY101" s="3"/>
      <c r="IZ101" s="3"/>
      <c r="JA101" s="3"/>
    </row>
    <row r="102" customHeight="1" spans="1:261">
      <c r="A102" s="12" t="s">
        <v>35</v>
      </c>
      <c r="B102" s="12" t="s">
        <v>36</v>
      </c>
      <c r="C102" s="13">
        <v>2025</v>
      </c>
      <c r="D102" s="12" t="s">
        <v>49</v>
      </c>
      <c r="E102" s="12">
        <v>2538110071</v>
      </c>
      <c r="F102" s="12" t="s">
        <v>175</v>
      </c>
      <c r="G102" s="14">
        <v>80</v>
      </c>
      <c r="H102" s="13">
        <v>0</v>
      </c>
      <c r="I102" s="14">
        <f t="shared" si="1"/>
        <v>80</v>
      </c>
      <c r="J102" s="14">
        <v>76.4</v>
      </c>
      <c r="K102" s="13">
        <v>0</v>
      </c>
      <c r="L102" s="13">
        <v>76.4</v>
      </c>
      <c r="M102" s="14">
        <v>67.6</v>
      </c>
      <c r="N102" s="13">
        <v>0</v>
      </c>
      <c r="O102" s="14">
        <v>67.6</v>
      </c>
      <c r="P102" s="14">
        <v>60</v>
      </c>
      <c r="Q102" s="14">
        <v>0</v>
      </c>
      <c r="R102" s="14">
        <v>60</v>
      </c>
      <c r="S102" s="14">
        <v>60</v>
      </c>
      <c r="T102" s="13">
        <v>-9</v>
      </c>
      <c r="U102" s="14">
        <v>51</v>
      </c>
      <c r="V102" s="25">
        <v>74.23</v>
      </c>
      <c r="W102" s="46">
        <v>98</v>
      </c>
      <c r="X102" s="12">
        <v>96</v>
      </c>
      <c r="Y102" s="47" t="s">
        <v>154</v>
      </c>
      <c r="Z102" s="12">
        <v>102</v>
      </c>
      <c r="AA102" s="13"/>
      <c r="AB102" s="13"/>
      <c r="AC102" s="13"/>
      <c r="AD102" s="31"/>
      <c r="IV102" s="3"/>
      <c r="IW102" s="3"/>
      <c r="IX102" s="3"/>
      <c r="IY102" s="3"/>
      <c r="IZ102" s="3"/>
      <c r="JA102" s="3"/>
    </row>
    <row r="103" customHeight="1" spans="1:261">
      <c r="A103" s="12" t="s">
        <v>35</v>
      </c>
      <c r="B103" s="12" t="s">
        <v>36</v>
      </c>
      <c r="C103" s="13">
        <v>2025</v>
      </c>
      <c r="D103" s="12" t="s">
        <v>45</v>
      </c>
      <c r="E103" s="12">
        <v>2538110062</v>
      </c>
      <c r="F103" s="12" t="s">
        <v>176</v>
      </c>
      <c r="G103" s="14">
        <v>80</v>
      </c>
      <c r="H103" s="13">
        <v>2.6</v>
      </c>
      <c r="I103" s="14">
        <f t="shared" si="1"/>
        <v>82.6</v>
      </c>
      <c r="J103" s="14">
        <v>74.8241758241758</v>
      </c>
      <c r="K103" s="13">
        <v>0</v>
      </c>
      <c r="L103" s="13">
        <v>74.8241758241758</v>
      </c>
      <c r="M103" s="14">
        <v>75.7</v>
      </c>
      <c r="N103" s="13">
        <v>0</v>
      </c>
      <c r="O103" s="14">
        <v>75.7</v>
      </c>
      <c r="P103" s="14">
        <v>60</v>
      </c>
      <c r="Q103" s="14">
        <v>0</v>
      </c>
      <c r="R103" s="14">
        <v>60</v>
      </c>
      <c r="S103" s="14">
        <v>60</v>
      </c>
      <c r="T103" s="13">
        <v>-0.74</v>
      </c>
      <c r="U103" s="14">
        <v>59.26</v>
      </c>
      <c r="V103" s="25">
        <v>74.1261318681318</v>
      </c>
      <c r="W103" s="46">
        <v>99</v>
      </c>
      <c r="X103" s="12">
        <v>100</v>
      </c>
      <c r="Y103" s="47" t="s">
        <v>154</v>
      </c>
      <c r="Z103" s="12">
        <v>102</v>
      </c>
      <c r="AA103" s="13"/>
      <c r="AB103" s="13"/>
      <c r="AC103" s="13"/>
      <c r="AD103" s="31"/>
      <c r="IV103" s="3"/>
      <c r="IW103" s="3"/>
      <c r="IX103" s="3"/>
      <c r="IY103" s="3"/>
      <c r="IZ103" s="3"/>
      <c r="JA103" s="3"/>
    </row>
    <row r="104" customHeight="1" spans="1:261">
      <c r="A104" s="12" t="s">
        <v>35</v>
      </c>
      <c r="B104" s="12" t="s">
        <v>36</v>
      </c>
      <c r="C104" s="13">
        <v>2025</v>
      </c>
      <c r="D104" s="12" t="s">
        <v>49</v>
      </c>
      <c r="E104" s="12">
        <v>2538110084</v>
      </c>
      <c r="F104" s="12" t="s">
        <v>177</v>
      </c>
      <c r="G104" s="14">
        <v>80</v>
      </c>
      <c r="H104" s="13">
        <v>0.9</v>
      </c>
      <c r="I104" s="14">
        <f t="shared" si="1"/>
        <v>80.9</v>
      </c>
      <c r="J104" s="14">
        <v>74.956</v>
      </c>
      <c r="K104" s="13">
        <v>0</v>
      </c>
      <c r="L104" s="13">
        <v>74.956</v>
      </c>
      <c r="M104" s="14">
        <v>71.45</v>
      </c>
      <c r="N104" s="13">
        <v>0</v>
      </c>
      <c r="O104" s="14">
        <v>71.45</v>
      </c>
      <c r="P104" s="14">
        <v>60</v>
      </c>
      <c r="Q104" s="14">
        <v>0</v>
      </c>
      <c r="R104" s="14">
        <v>60</v>
      </c>
      <c r="S104" s="14">
        <v>60</v>
      </c>
      <c r="T104" s="13">
        <v>-1.92</v>
      </c>
      <c r="U104" s="14">
        <v>58.08</v>
      </c>
      <c r="V104" s="25">
        <v>73.7835</v>
      </c>
      <c r="W104" s="46">
        <v>100</v>
      </c>
      <c r="X104" s="12">
        <v>98</v>
      </c>
      <c r="Y104" s="47" t="s">
        <v>154</v>
      </c>
      <c r="Z104" s="12">
        <v>102</v>
      </c>
      <c r="AA104" s="13"/>
      <c r="AB104" s="13"/>
      <c r="AC104" s="13"/>
      <c r="AD104" s="31"/>
      <c r="IV104" s="3"/>
      <c r="IW104" s="3"/>
      <c r="IX104" s="3"/>
      <c r="IY104" s="3"/>
      <c r="IZ104" s="3"/>
      <c r="JA104" s="3"/>
    </row>
    <row r="105" customHeight="1" spans="1:261">
      <c r="A105" s="12" t="s">
        <v>35</v>
      </c>
      <c r="B105" s="12" t="s">
        <v>36</v>
      </c>
      <c r="C105" s="13">
        <v>2026</v>
      </c>
      <c r="D105" s="12" t="s">
        <v>45</v>
      </c>
      <c r="E105" s="12" t="s">
        <v>178</v>
      </c>
      <c r="F105" s="12" t="s">
        <v>179</v>
      </c>
      <c r="G105" s="14">
        <v>80</v>
      </c>
      <c r="H105" s="13">
        <v>2.65</v>
      </c>
      <c r="I105" s="14">
        <f t="shared" si="1"/>
        <v>82.65</v>
      </c>
      <c r="J105" s="14">
        <v>75.3516483516484</v>
      </c>
      <c r="K105" s="13">
        <v>0</v>
      </c>
      <c r="L105" s="13">
        <v>75.3516483516484</v>
      </c>
      <c r="M105" s="14">
        <v>65.2</v>
      </c>
      <c r="N105" s="13">
        <v>0</v>
      </c>
      <c r="O105" s="14">
        <v>65.2</v>
      </c>
      <c r="P105" s="14">
        <v>60</v>
      </c>
      <c r="Q105" s="14">
        <v>0</v>
      </c>
      <c r="R105" s="14">
        <v>60</v>
      </c>
      <c r="S105" s="14">
        <v>60</v>
      </c>
      <c r="T105" s="13">
        <v>-6.47</v>
      </c>
      <c r="U105" s="14">
        <v>53.53</v>
      </c>
      <c r="V105" s="25">
        <f>I105*0.1+L105*0.75+O105*0.05+R105*0.05+U105*0.05</f>
        <v>73.7152362637363</v>
      </c>
      <c r="W105" s="46">
        <v>101</v>
      </c>
      <c r="X105" s="12">
        <v>98</v>
      </c>
      <c r="Y105" s="47" t="s">
        <v>40</v>
      </c>
      <c r="Z105" s="12">
        <v>102</v>
      </c>
      <c r="AA105" s="13"/>
      <c r="AB105" s="13"/>
      <c r="AC105" s="13"/>
      <c r="AD105" s="31"/>
      <c r="IV105" s="3"/>
      <c r="IW105" s="3"/>
      <c r="IX105" s="3"/>
      <c r="IY105" s="3"/>
      <c r="IZ105" s="3"/>
      <c r="JA105" s="3"/>
    </row>
    <row r="106" customHeight="1" spans="1:261">
      <c r="A106" s="12" t="s">
        <v>35</v>
      </c>
      <c r="B106" s="12" t="s">
        <v>36</v>
      </c>
      <c r="C106" s="13">
        <v>2025</v>
      </c>
      <c r="D106" s="12" t="s">
        <v>49</v>
      </c>
      <c r="E106" s="12">
        <v>2534110278</v>
      </c>
      <c r="F106" s="12" t="s">
        <v>180</v>
      </c>
      <c r="G106" s="14">
        <v>80</v>
      </c>
      <c r="H106" s="13">
        <v>0</v>
      </c>
      <c r="I106" s="14">
        <f t="shared" si="1"/>
        <v>80</v>
      </c>
      <c r="J106" s="14">
        <v>68.0105</v>
      </c>
      <c r="K106" s="13">
        <v>0</v>
      </c>
      <c r="L106" s="13">
        <v>68.0105</v>
      </c>
      <c r="M106" s="14">
        <v>64.2</v>
      </c>
      <c r="N106" s="13">
        <v>0</v>
      </c>
      <c r="O106" s="14">
        <v>64.2</v>
      </c>
      <c r="P106" s="14">
        <v>60</v>
      </c>
      <c r="Q106" s="14">
        <v>0</v>
      </c>
      <c r="R106" s="14">
        <v>60</v>
      </c>
      <c r="S106" s="14">
        <v>60</v>
      </c>
      <c r="T106" s="13">
        <v>-5</v>
      </c>
      <c r="U106" s="14">
        <v>55</v>
      </c>
      <c r="V106" s="25">
        <v>67.967875</v>
      </c>
      <c r="W106" s="46">
        <v>102</v>
      </c>
      <c r="X106" s="12">
        <v>101</v>
      </c>
      <c r="Y106" s="47" t="s">
        <v>154</v>
      </c>
      <c r="Z106" s="12">
        <v>102</v>
      </c>
      <c r="AA106" s="13"/>
      <c r="AB106" s="13"/>
      <c r="AC106" s="13"/>
      <c r="AD106" s="31"/>
      <c r="IV106" s="3"/>
      <c r="IW106" s="3"/>
      <c r="IX106" s="3"/>
      <c r="IY106" s="3"/>
      <c r="IZ106" s="3"/>
      <c r="JA106" s="3"/>
    </row>
    <row r="107" customHeight="1" spans="1:24">
      <c r="A107" s="48" t="s">
        <v>181</v>
      </c>
      <c r="B107" s="35" t="s">
        <v>182</v>
      </c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49"/>
      <c r="X107" s="35"/>
    </row>
    <row r="108" customHeight="1" spans="1:24">
      <c r="A108" s="36"/>
      <c r="B108" s="37" t="s">
        <v>183</v>
      </c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49"/>
      <c r="X108" s="35"/>
    </row>
    <row r="109" customHeight="1" spans="1:24">
      <c r="A109" s="36"/>
      <c r="B109" s="35" t="s">
        <v>184</v>
      </c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49"/>
      <c r="X109" s="35"/>
    </row>
    <row r="110" s="3" customFormat="1" ht="14" customHeight="1" spans="1:24">
      <c r="A110" s="36"/>
      <c r="B110" s="35" t="s">
        <v>185</v>
      </c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49"/>
      <c r="X110" s="35"/>
    </row>
    <row r="111" s="3" customFormat="1" customHeight="1" spans="1:24">
      <c r="A111" s="38"/>
      <c r="B111" s="37" t="s">
        <v>186</v>
      </c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49"/>
      <c r="X111" s="35"/>
    </row>
    <row r="112" customHeight="1" spans="3:3">
      <c r="C112" s="3"/>
    </row>
    <row r="113" customHeight="1" spans="3:3">
      <c r="C113" s="3"/>
    </row>
    <row r="114" customHeight="1" spans="3:3">
      <c r="C114" s="3"/>
    </row>
    <row r="115" customHeight="1" spans="3:3">
      <c r="C115" s="3"/>
    </row>
    <row r="116" customHeight="1" spans="3:3">
      <c r="C116" s="3"/>
    </row>
    <row r="117" customHeight="1" spans="3:3">
      <c r="C117" s="3"/>
    </row>
    <row r="118" customHeight="1" spans="3:3">
      <c r="C118" s="3"/>
    </row>
    <row r="119" customHeight="1" spans="3:3">
      <c r="C119" s="3"/>
    </row>
    <row r="120" customHeight="1" spans="3:3">
      <c r="C120" s="3"/>
    </row>
    <row r="121" customHeight="1" spans="3:3">
      <c r="C121" s="3"/>
    </row>
  </sheetData>
  <sheetProtection selectLockedCells="1" selectUnlockedCells="1"/>
  <sortState ref="W14:W106">
    <sortCondition ref="W14"/>
  </sortState>
  <mergeCells count="1">
    <mergeCell ref="A2:AD2"/>
  </mergeCells>
  <conditionalFormatting sqref="Y5:Y99">
    <cfRule type="containsText" dxfId="0" priority="2" operator="between" text="是">
      <formula>NOT(ISERROR(SEARCH("是",Y5)))</formula>
    </cfRule>
  </conditionalFormatting>
  <conditionalFormatting sqref="Y100:Y106">
    <cfRule type="containsText" dxfId="0" priority="1" operator="between" text="是">
      <formula>NOT(ISERROR(SEARCH("是",Y100)))</formula>
    </cfRule>
  </conditionalFormatting>
  <dataValidations count="6">
    <dataValidation type="list" allowBlank="1" showInputMessage="1" showErrorMessage="1" sqref="AA4 U1:U3 U107:U65609 AA6:AA106">
      <formula1>"一等奖学金,二等奖学金,三等奖学金,课程考核不合格,德育分未达标,体育成绩不合格,体测成绩不合格,违纪"</formula1>
    </dataValidation>
    <dataValidation type="list" allowBlank="1" showInputMessage="1" showErrorMessage="1" sqref="AA5">
      <formula1>"一等奖学金,二等奖学金,三等奖学金,课程考核不合格,德育分未达标,体育成绩不合格,违纪"</formula1>
    </dataValidation>
    <dataValidation type="list" allowBlank="1" showInputMessage="1" showErrorMessage="1" sqref="V1:V2 V107:V65609 AB10:AB57 AB63:AB106">
      <formula1>$CQ$5:$CQ$5</formula1>
    </dataValidation>
    <dataValidation type="list" allowBlank="1" showInputMessage="1" showErrorMessage="1" sqref="W1:W3 W107:W1048576 AC4:AC106">
      <formula1>"三好学生,三好学生标兵,优秀学生干部"</formula1>
    </dataValidation>
    <dataValidation type="list" allowBlank="1" showInputMessage="1" showErrorMessage="1" sqref="Y5:Y106">
      <formula1>"是,否"</formula1>
    </dataValidation>
    <dataValidation type="list" allowBlank="1" showInputMessage="1" showErrorMessage="1" sqref="AB5:AB9 AB58:AB62">
      <formula1>"学业进步奖,研究与创新奖,道德风尚奖,文体活动奖,社会工作奖"</formula1>
    </dataValidation>
  </dataValidations>
  <printOptions horizontalCentered="1" verticalCentered="1"/>
  <pageMargins left="0.708333333333333" right="0.708333333333333" top="0.47" bottom="0.47" header="0.51" footer="0.51"/>
  <pageSetup paperSize="9" scale="65" orientation="landscape"/>
  <headerFooter alignWithMargins="0" scaleWithDoc="0"/>
  <ignoredErrors>
    <ignoredError sqref="AA4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51"/>
  <sheetViews>
    <sheetView zoomScale="85" zoomScaleNormal="85" workbookViewId="0">
      <selection activeCell="B4" sqref="B4"/>
    </sheetView>
  </sheetViews>
  <sheetFormatPr defaultColWidth="8.8" defaultRowHeight="14.25"/>
  <cols>
    <col min="5" max="5" width="9.3"/>
    <col min="12" max="12" width="16.025" customWidth="1"/>
    <col min="27" max="27" width="16.7833333333333" customWidth="1"/>
    <col min="29" max="29" width="13.525" customWidth="1"/>
  </cols>
  <sheetData>
    <row r="1" spans="1:30">
      <c r="A1" s="1" t="s">
        <v>0</v>
      </c>
      <c r="B1" s="1"/>
      <c r="C1" s="2"/>
      <c r="D1" s="3"/>
      <c r="E1" s="3"/>
      <c r="F1" s="3"/>
      <c r="G1" s="4"/>
      <c r="H1" s="5"/>
      <c r="I1" s="4"/>
      <c r="J1" s="4"/>
      <c r="K1" s="5"/>
      <c r="L1" s="5"/>
      <c r="M1" s="4"/>
      <c r="N1" s="5"/>
      <c r="O1" s="4"/>
      <c r="P1" s="18"/>
      <c r="Q1" s="18"/>
      <c r="R1" s="3"/>
      <c r="S1" s="19"/>
      <c r="T1" s="20"/>
      <c r="U1" s="21"/>
      <c r="V1" s="21"/>
      <c r="W1" s="5"/>
      <c r="X1" s="3"/>
      <c r="Y1" s="3"/>
      <c r="Z1" s="3"/>
      <c r="AA1" s="3"/>
      <c r="AB1" s="3"/>
      <c r="AC1" s="3"/>
      <c r="AD1" s="3"/>
    </row>
    <row r="2" ht="18.75" spans="1:30">
      <c r="A2" s="6" t="s">
        <v>187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ht="15.75" spans="1:30">
      <c r="A3" s="7" t="s">
        <v>188</v>
      </c>
      <c r="B3" s="7"/>
      <c r="C3" s="7" t="s">
        <v>3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22"/>
      <c r="R3" s="8"/>
      <c r="S3" s="23"/>
      <c r="T3" s="8"/>
      <c r="U3" s="8"/>
      <c r="V3" s="24"/>
      <c r="W3" s="22"/>
      <c r="X3" s="7" t="s">
        <v>4</v>
      </c>
      <c r="Y3" s="22"/>
      <c r="Z3" s="22"/>
      <c r="AA3" s="22"/>
      <c r="AB3" s="22"/>
      <c r="AC3" s="22"/>
      <c r="AD3" s="22"/>
    </row>
    <row r="4" ht="40.5" spans="1:30">
      <c r="A4" s="9" t="s">
        <v>5</v>
      </c>
      <c r="B4" s="9" t="s">
        <v>6</v>
      </c>
      <c r="C4" s="10" t="s">
        <v>7</v>
      </c>
      <c r="D4" s="9" t="s">
        <v>8</v>
      </c>
      <c r="E4" s="9" t="s">
        <v>9</v>
      </c>
      <c r="F4" s="9" t="s">
        <v>10</v>
      </c>
      <c r="G4" s="11" t="s">
        <v>11</v>
      </c>
      <c r="H4" s="10" t="s">
        <v>12</v>
      </c>
      <c r="I4" s="11" t="s">
        <v>13</v>
      </c>
      <c r="J4" s="11" t="s">
        <v>14</v>
      </c>
      <c r="K4" s="10" t="s">
        <v>15</v>
      </c>
      <c r="L4" s="10" t="s">
        <v>16</v>
      </c>
      <c r="M4" s="11" t="s">
        <v>17</v>
      </c>
      <c r="N4" s="10" t="s">
        <v>18</v>
      </c>
      <c r="O4" s="11" t="s">
        <v>19</v>
      </c>
      <c r="P4" s="11" t="s">
        <v>20</v>
      </c>
      <c r="Q4" s="10" t="s">
        <v>21</v>
      </c>
      <c r="R4" s="11" t="s">
        <v>22</v>
      </c>
      <c r="S4" s="11" t="s">
        <v>23</v>
      </c>
      <c r="T4" s="10" t="s">
        <v>24</v>
      </c>
      <c r="U4" s="11" t="s">
        <v>25</v>
      </c>
      <c r="V4" s="11" t="s">
        <v>26</v>
      </c>
      <c r="W4" s="11" t="s">
        <v>27</v>
      </c>
      <c r="X4" s="10" t="s">
        <v>28</v>
      </c>
      <c r="Y4" s="27" t="s">
        <v>29</v>
      </c>
      <c r="Z4" s="11" t="s">
        <v>30</v>
      </c>
      <c r="AA4" s="28" t="s">
        <v>31</v>
      </c>
      <c r="AB4" s="28" t="s">
        <v>32</v>
      </c>
      <c r="AC4" s="10" t="s">
        <v>33</v>
      </c>
      <c r="AD4" s="29" t="s">
        <v>34</v>
      </c>
    </row>
    <row r="5" spans="1:30">
      <c r="A5" s="12">
        <v>2025</v>
      </c>
      <c r="B5" s="12" t="s">
        <v>189</v>
      </c>
      <c r="C5" s="13">
        <v>2025</v>
      </c>
      <c r="D5" s="12" t="s">
        <v>190</v>
      </c>
      <c r="E5" s="12">
        <v>2438110041</v>
      </c>
      <c r="F5" s="12" t="s">
        <v>191</v>
      </c>
      <c r="G5" s="14">
        <v>80</v>
      </c>
      <c r="H5" s="13">
        <v>20</v>
      </c>
      <c r="I5" s="14">
        <v>100</v>
      </c>
      <c r="J5" s="14">
        <v>92.505376344086</v>
      </c>
      <c r="K5" s="13">
        <v>5.25</v>
      </c>
      <c r="L5" s="13">
        <v>97.755376344086</v>
      </c>
      <c r="M5" s="14">
        <v>80.1</v>
      </c>
      <c r="N5" s="13">
        <v>0</v>
      </c>
      <c r="O5" s="14">
        <v>80.1</v>
      </c>
      <c r="P5" s="14">
        <v>60</v>
      </c>
      <c r="Q5" s="14">
        <v>19</v>
      </c>
      <c r="R5" s="14">
        <v>79</v>
      </c>
      <c r="S5" s="14">
        <v>60</v>
      </c>
      <c r="T5" s="13">
        <v>25</v>
      </c>
      <c r="U5" s="14">
        <v>85</v>
      </c>
      <c r="V5" s="25">
        <v>95.5215322580645</v>
      </c>
      <c r="W5" s="12">
        <v>1</v>
      </c>
      <c r="X5" s="12">
        <v>2</v>
      </c>
      <c r="Y5" s="12" t="s">
        <v>40</v>
      </c>
      <c r="Z5" s="12">
        <v>142</v>
      </c>
      <c r="AA5" s="30" t="s">
        <v>41</v>
      </c>
      <c r="AB5" s="30"/>
      <c r="AC5" s="30" t="s">
        <v>192</v>
      </c>
      <c r="AD5" s="31"/>
    </row>
    <row r="6" spans="1:30">
      <c r="A6" s="12">
        <v>2025</v>
      </c>
      <c r="B6" s="12" t="s">
        <v>189</v>
      </c>
      <c r="C6" s="13">
        <v>2025</v>
      </c>
      <c r="D6" s="12" t="s">
        <v>193</v>
      </c>
      <c r="E6" s="12">
        <v>2407110019</v>
      </c>
      <c r="F6" s="12" t="s">
        <v>194</v>
      </c>
      <c r="G6" s="14">
        <v>80</v>
      </c>
      <c r="H6" s="13">
        <v>4.725</v>
      </c>
      <c r="I6" s="14">
        <v>84.725</v>
      </c>
      <c r="J6" s="14">
        <v>92.09677419</v>
      </c>
      <c r="K6" s="13">
        <v>5.71</v>
      </c>
      <c r="L6" s="13">
        <v>97.80677419</v>
      </c>
      <c r="M6" s="14">
        <v>84.05</v>
      </c>
      <c r="N6" s="13">
        <v>0</v>
      </c>
      <c r="O6" s="14">
        <v>84.05</v>
      </c>
      <c r="P6" s="14">
        <v>60</v>
      </c>
      <c r="Q6" s="14">
        <v>0</v>
      </c>
      <c r="R6" s="14">
        <v>60</v>
      </c>
      <c r="S6" s="14">
        <v>60</v>
      </c>
      <c r="T6" s="13">
        <v>14.5</v>
      </c>
      <c r="U6" s="14">
        <v>74.5</v>
      </c>
      <c r="V6" s="25">
        <v>92.7550806425</v>
      </c>
      <c r="W6" s="12">
        <v>2</v>
      </c>
      <c r="X6" s="12">
        <v>3</v>
      </c>
      <c r="Y6" s="12" t="s">
        <v>40</v>
      </c>
      <c r="Z6" s="12">
        <v>142</v>
      </c>
      <c r="AA6" s="30" t="s">
        <v>41</v>
      </c>
      <c r="AB6" s="30"/>
      <c r="AC6" s="30"/>
      <c r="AD6" s="31"/>
    </row>
    <row r="7" spans="1:30">
      <c r="A7" s="12">
        <v>2025</v>
      </c>
      <c r="B7" s="12" t="s">
        <v>189</v>
      </c>
      <c r="C7" s="13">
        <v>2025</v>
      </c>
      <c r="D7" s="12" t="s">
        <v>195</v>
      </c>
      <c r="E7" s="12">
        <v>2538110168</v>
      </c>
      <c r="F7" s="12" t="s">
        <v>196</v>
      </c>
      <c r="G7" s="14">
        <v>80</v>
      </c>
      <c r="H7" s="13">
        <v>9.9</v>
      </c>
      <c r="I7" s="14">
        <v>89.9</v>
      </c>
      <c r="J7" s="14">
        <v>92.5698924731183</v>
      </c>
      <c r="K7" s="13">
        <v>3</v>
      </c>
      <c r="L7" s="13">
        <v>95.5698924731183</v>
      </c>
      <c r="M7" s="14">
        <v>80.7</v>
      </c>
      <c r="N7" s="13">
        <v>0</v>
      </c>
      <c r="O7" s="14">
        <v>80.7</v>
      </c>
      <c r="P7" s="14">
        <v>60</v>
      </c>
      <c r="Q7" s="14">
        <v>1</v>
      </c>
      <c r="R7" s="14">
        <v>61</v>
      </c>
      <c r="S7" s="14">
        <v>60</v>
      </c>
      <c r="T7" s="13">
        <v>10</v>
      </c>
      <c r="U7" s="14">
        <v>70</v>
      </c>
      <c r="V7" s="25">
        <v>91.2524193548387</v>
      </c>
      <c r="W7" s="12">
        <v>3</v>
      </c>
      <c r="X7" s="12">
        <v>1</v>
      </c>
      <c r="Y7" s="12" t="s">
        <v>40</v>
      </c>
      <c r="Z7" s="12">
        <v>142</v>
      </c>
      <c r="AA7" s="30" t="s">
        <v>41</v>
      </c>
      <c r="AB7" s="30"/>
      <c r="AC7" s="30"/>
      <c r="AD7" s="31"/>
    </row>
    <row r="8" spans="1:30">
      <c r="A8" s="12">
        <v>2025</v>
      </c>
      <c r="B8" s="12" t="s">
        <v>189</v>
      </c>
      <c r="C8" s="13">
        <v>2025</v>
      </c>
      <c r="D8" s="12" t="s">
        <v>197</v>
      </c>
      <c r="E8" s="12">
        <v>2538110203</v>
      </c>
      <c r="F8" s="12" t="s">
        <v>198</v>
      </c>
      <c r="G8" s="14">
        <v>80</v>
      </c>
      <c r="H8" s="13">
        <v>19.075</v>
      </c>
      <c r="I8" s="14">
        <v>99.075</v>
      </c>
      <c r="J8" s="14">
        <v>87.43010753</v>
      </c>
      <c r="K8" s="13">
        <v>1.05</v>
      </c>
      <c r="L8" s="13">
        <v>88.48010753</v>
      </c>
      <c r="M8" s="14" t="s">
        <v>199</v>
      </c>
      <c r="N8" s="13">
        <v>0</v>
      </c>
      <c r="O8" s="14" t="s">
        <v>199</v>
      </c>
      <c r="P8" s="14">
        <v>60</v>
      </c>
      <c r="Q8" s="14">
        <v>28</v>
      </c>
      <c r="R8" s="14">
        <v>88</v>
      </c>
      <c r="S8" s="14">
        <v>60</v>
      </c>
      <c r="T8" s="13">
        <v>32.38</v>
      </c>
      <c r="U8" s="14">
        <v>92.38</v>
      </c>
      <c r="V8" s="25">
        <v>89.599</v>
      </c>
      <c r="W8" s="12">
        <v>4</v>
      </c>
      <c r="X8" s="12">
        <v>25</v>
      </c>
      <c r="Y8" s="12" t="s">
        <v>40</v>
      </c>
      <c r="Z8" s="12">
        <v>142</v>
      </c>
      <c r="AA8" s="30" t="s">
        <v>41</v>
      </c>
      <c r="AB8" s="30"/>
      <c r="AC8" s="30"/>
      <c r="AD8" s="31"/>
    </row>
    <row r="9" spans="1:30">
      <c r="A9" s="12">
        <v>2025</v>
      </c>
      <c r="B9" s="12" t="s">
        <v>189</v>
      </c>
      <c r="C9" s="13">
        <v>2025</v>
      </c>
      <c r="D9" s="12" t="s">
        <v>190</v>
      </c>
      <c r="E9" s="12">
        <v>2538110132</v>
      </c>
      <c r="F9" s="12" t="s">
        <v>200</v>
      </c>
      <c r="G9" s="14">
        <v>80</v>
      </c>
      <c r="H9" s="13">
        <v>3.925</v>
      </c>
      <c r="I9" s="14">
        <v>83.925</v>
      </c>
      <c r="J9" s="14">
        <v>91.0645161290323</v>
      </c>
      <c r="K9" s="13">
        <v>3</v>
      </c>
      <c r="L9" s="13">
        <v>94.0645161290323</v>
      </c>
      <c r="M9" s="14">
        <v>86</v>
      </c>
      <c r="N9" s="13">
        <v>0</v>
      </c>
      <c r="O9" s="14">
        <v>86</v>
      </c>
      <c r="P9" s="14">
        <v>60</v>
      </c>
      <c r="Q9" s="14">
        <v>0</v>
      </c>
      <c r="R9" s="14">
        <v>60</v>
      </c>
      <c r="S9" s="14">
        <v>60</v>
      </c>
      <c r="T9" s="13">
        <v>4.54</v>
      </c>
      <c r="U9" s="14">
        <v>64.54</v>
      </c>
      <c r="V9" s="25">
        <v>89.4678870967742</v>
      </c>
      <c r="W9" s="12">
        <v>5</v>
      </c>
      <c r="X9" s="12">
        <v>5</v>
      </c>
      <c r="Y9" s="12" t="s">
        <v>40</v>
      </c>
      <c r="Z9" s="12">
        <v>142</v>
      </c>
      <c r="AA9" s="30" t="s">
        <v>41</v>
      </c>
      <c r="AB9" s="30"/>
      <c r="AC9" s="30"/>
      <c r="AD9" s="31"/>
    </row>
    <row r="10" spans="1:30">
      <c r="A10" s="12">
        <v>2025</v>
      </c>
      <c r="B10" s="12" t="s">
        <v>189</v>
      </c>
      <c r="C10" s="13">
        <v>2025</v>
      </c>
      <c r="D10" s="12" t="s">
        <v>197</v>
      </c>
      <c r="E10" s="12">
        <v>2538110194</v>
      </c>
      <c r="F10" s="12" t="s">
        <v>201</v>
      </c>
      <c r="G10" s="14">
        <v>80</v>
      </c>
      <c r="H10" s="13">
        <v>6.1</v>
      </c>
      <c r="I10" s="14">
        <v>86.1</v>
      </c>
      <c r="J10" s="14">
        <v>90.84946237</v>
      </c>
      <c r="K10" s="13">
        <v>1.05</v>
      </c>
      <c r="L10" s="13">
        <v>91.89946237</v>
      </c>
      <c r="M10" s="14">
        <v>84.45</v>
      </c>
      <c r="N10" s="13">
        <v>0</v>
      </c>
      <c r="O10" s="14">
        <v>84.45</v>
      </c>
      <c r="P10" s="14">
        <v>60</v>
      </c>
      <c r="Q10" s="14">
        <v>7</v>
      </c>
      <c r="R10" s="14">
        <v>67</v>
      </c>
      <c r="S10" s="14">
        <v>60</v>
      </c>
      <c r="T10" s="13">
        <v>17.5</v>
      </c>
      <c r="U10" s="14">
        <v>77.5</v>
      </c>
      <c r="V10" s="25">
        <v>88.9820967775</v>
      </c>
      <c r="W10" s="12">
        <v>6</v>
      </c>
      <c r="X10" s="12">
        <v>6</v>
      </c>
      <c r="Y10" s="12" t="s">
        <v>40</v>
      </c>
      <c r="Z10" s="12">
        <v>142</v>
      </c>
      <c r="AA10" s="30" t="s">
        <v>41</v>
      </c>
      <c r="AB10" s="30"/>
      <c r="AC10" s="30"/>
      <c r="AD10" s="31"/>
    </row>
    <row r="11" spans="1:30">
      <c r="A11" s="12">
        <v>2025</v>
      </c>
      <c r="B11" s="12" t="s">
        <v>189</v>
      </c>
      <c r="C11" s="13">
        <v>2025</v>
      </c>
      <c r="D11" s="12" t="s">
        <v>193</v>
      </c>
      <c r="E11" s="12">
        <v>2538110112</v>
      </c>
      <c r="F11" s="12" t="s">
        <v>202</v>
      </c>
      <c r="G11" s="14">
        <v>80</v>
      </c>
      <c r="H11" s="13">
        <v>5.6</v>
      </c>
      <c r="I11" s="14">
        <v>85.6</v>
      </c>
      <c r="J11" s="14">
        <v>88.9139784946236</v>
      </c>
      <c r="K11" s="13">
        <v>3.25</v>
      </c>
      <c r="L11" s="50" t="s">
        <v>203</v>
      </c>
      <c r="M11" s="14">
        <v>85.8</v>
      </c>
      <c r="N11" s="13">
        <v>0</v>
      </c>
      <c r="O11" s="14">
        <v>85.8</v>
      </c>
      <c r="P11" s="14">
        <v>60</v>
      </c>
      <c r="Q11" s="14">
        <v>0</v>
      </c>
      <c r="R11" s="14">
        <v>60</v>
      </c>
      <c r="S11" s="14">
        <v>60</v>
      </c>
      <c r="T11" s="13">
        <v>19</v>
      </c>
      <c r="U11" s="14">
        <v>79</v>
      </c>
      <c r="V11" s="25">
        <v>88.9229838709677</v>
      </c>
      <c r="W11" s="12">
        <v>7</v>
      </c>
      <c r="X11" s="12">
        <v>11</v>
      </c>
      <c r="Y11" s="12" t="s">
        <v>40</v>
      </c>
      <c r="Z11" s="12">
        <v>142</v>
      </c>
      <c r="AA11" s="30" t="s">
        <v>41</v>
      </c>
      <c r="AB11" s="30"/>
      <c r="AC11" s="30"/>
      <c r="AD11" s="31"/>
    </row>
    <row r="12" spans="1:30">
      <c r="A12" s="15">
        <v>2025</v>
      </c>
      <c r="B12" s="15" t="s">
        <v>189</v>
      </c>
      <c r="C12" s="16">
        <v>2025</v>
      </c>
      <c r="D12" s="15" t="s">
        <v>197</v>
      </c>
      <c r="E12" s="15">
        <v>2538110200</v>
      </c>
      <c r="F12" s="15" t="s">
        <v>204</v>
      </c>
      <c r="G12" s="17">
        <v>80</v>
      </c>
      <c r="H12" s="16">
        <v>13.575</v>
      </c>
      <c r="I12" s="17">
        <v>93.575</v>
      </c>
      <c r="J12" s="17">
        <v>88.29032258</v>
      </c>
      <c r="K12" s="16">
        <v>3</v>
      </c>
      <c r="L12" s="16">
        <v>91.29032258</v>
      </c>
      <c r="M12" s="17" t="s">
        <v>205</v>
      </c>
      <c r="N12" s="16">
        <v>0</v>
      </c>
      <c r="O12" s="17" t="s">
        <v>205</v>
      </c>
      <c r="P12" s="17">
        <v>60</v>
      </c>
      <c r="Q12" s="17">
        <v>0</v>
      </c>
      <c r="R12" s="17">
        <v>60</v>
      </c>
      <c r="S12" s="17">
        <v>60</v>
      </c>
      <c r="T12" s="16">
        <v>11.05</v>
      </c>
      <c r="U12" s="17">
        <v>71.05</v>
      </c>
      <c r="V12" s="26">
        <v>88.7302</v>
      </c>
      <c r="W12" s="12">
        <v>8</v>
      </c>
      <c r="X12" s="15">
        <v>15</v>
      </c>
      <c r="Y12" s="12" t="s">
        <v>40</v>
      </c>
      <c r="Z12" s="15">
        <v>142</v>
      </c>
      <c r="AA12" s="32" t="s">
        <v>56</v>
      </c>
      <c r="AB12" s="32"/>
      <c r="AC12" s="32"/>
      <c r="AD12" s="33"/>
    </row>
    <row r="13" spans="1:30">
      <c r="A13" s="12">
        <v>2025</v>
      </c>
      <c r="B13" s="12" t="s">
        <v>189</v>
      </c>
      <c r="C13" s="13">
        <v>2025</v>
      </c>
      <c r="D13" s="12" t="s">
        <v>195</v>
      </c>
      <c r="E13" s="12">
        <v>2538110165</v>
      </c>
      <c r="F13" s="12" t="s">
        <v>206</v>
      </c>
      <c r="G13" s="14">
        <v>80</v>
      </c>
      <c r="H13" s="13">
        <v>1.2</v>
      </c>
      <c r="I13" s="14">
        <v>81.2</v>
      </c>
      <c r="J13" s="14">
        <v>89.6236559139785</v>
      </c>
      <c r="K13" s="13">
        <v>3</v>
      </c>
      <c r="L13" s="13">
        <v>92.6236559139785</v>
      </c>
      <c r="M13" s="14">
        <v>81.3</v>
      </c>
      <c r="N13" s="13">
        <v>0</v>
      </c>
      <c r="O13" s="14">
        <v>81.3</v>
      </c>
      <c r="P13" s="14">
        <v>60</v>
      </c>
      <c r="Q13" s="14">
        <v>0</v>
      </c>
      <c r="R13" s="14">
        <v>60</v>
      </c>
      <c r="S13" s="14">
        <v>60</v>
      </c>
      <c r="T13" s="13">
        <v>20.41</v>
      </c>
      <c r="U13" s="14">
        <v>80.41</v>
      </c>
      <c r="V13" s="25">
        <v>88.6732419354839</v>
      </c>
      <c r="W13" s="12">
        <v>9</v>
      </c>
      <c r="X13" s="12">
        <v>8</v>
      </c>
      <c r="Y13" s="12" t="s">
        <v>40</v>
      </c>
      <c r="Z13" s="12">
        <v>142</v>
      </c>
      <c r="AA13" s="30" t="s">
        <v>56</v>
      </c>
      <c r="AB13" s="30"/>
      <c r="AC13" s="30"/>
      <c r="AD13" s="31"/>
    </row>
    <row r="14" spans="1:30">
      <c r="A14" s="12">
        <v>2025</v>
      </c>
      <c r="B14" s="12" t="s">
        <v>189</v>
      </c>
      <c r="C14" s="13">
        <v>2025</v>
      </c>
      <c r="D14" s="12" t="s">
        <v>190</v>
      </c>
      <c r="E14" s="12">
        <v>2506110080</v>
      </c>
      <c r="F14" s="12" t="s">
        <v>207</v>
      </c>
      <c r="G14" s="14">
        <v>80</v>
      </c>
      <c r="H14" s="13">
        <v>5.95</v>
      </c>
      <c r="I14" s="14">
        <v>85.95</v>
      </c>
      <c r="J14" s="14">
        <v>89.5977011494253</v>
      </c>
      <c r="K14" s="13">
        <v>3.25</v>
      </c>
      <c r="L14" s="13">
        <v>92.8477011494253</v>
      </c>
      <c r="M14" s="14">
        <v>60.75</v>
      </c>
      <c r="N14" s="13">
        <v>0</v>
      </c>
      <c r="O14" s="14">
        <v>60.75</v>
      </c>
      <c r="P14" s="14">
        <v>60</v>
      </c>
      <c r="Q14" s="14">
        <v>2</v>
      </c>
      <c r="R14" s="14">
        <v>62</v>
      </c>
      <c r="S14" s="14">
        <v>60</v>
      </c>
      <c r="T14" s="13">
        <v>24</v>
      </c>
      <c r="U14" s="14">
        <v>84</v>
      </c>
      <c r="V14" s="25">
        <v>88.568275862069</v>
      </c>
      <c r="W14" s="12">
        <v>10</v>
      </c>
      <c r="X14" s="12">
        <v>9</v>
      </c>
      <c r="Y14" s="12" t="s">
        <v>40</v>
      </c>
      <c r="Z14" s="12">
        <v>142</v>
      </c>
      <c r="AA14" s="30" t="s">
        <v>64</v>
      </c>
      <c r="AB14" s="30"/>
      <c r="AC14" s="30"/>
      <c r="AD14" s="31"/>
    </row>
    <row r="15" spans="1:30">
      <c r="A15" s="12">
        <v>2025</v>
      </c>
      <c r="B15" s="12" t="s">
        <v>189</v>
      </c>
      <c r="C15" s="13">
        <v>2025</v>
      </c>
      <c r="D15" s="12" t="s">
        <v>195</v>
      </c>
      <c r="E15" s="12">
        <v>2538110176</v>
      </c>
      <c r="F15" s="12" t="s">
        <v>208</v>
      </c>
      <c r="G15" s="14">
        <v>80</v>
      </c>
      <c r="H15" s="13">
        <v>6.3</v>
      </c>
      <c r="I15" s="14">
        <v>86.3</v>
      </c>
      <c r="J15" s="14">
        <v>91.2150537634409</v>
      </c>
      <c r="K15" s="13">
        <v>1</v>
      </c>
      <c r="L15" s="13">
        <v>92.2150537634409</v>
      </c>
      <c r="M15" s="14">
        <v>77.075</v>
      </c>
      <c r="N15" s="13">
        <v>0</v>
      </c>
      <c r="O15" s="14">
        <v>77.075</v>
      </c>
      <c r="P15" s="14">
        <v>60</v>
      </c>
      <c r="Q15" s="14">
        <v>0</v>
      </c>
      <c r="R15" s="14">
        <v>60</v>
      </c>
      <c r="S15" s="14">
        <v>60</v>
      </c>
      <c r="T15" s="13">
        <v>14.09</v>
      </c>
      <c r="U15" s="14">
        <v>74.09</v>
      </c>
      <c r="V15" s="25">
        <v>88.3495403225807</v>
      </c>
      <c r="W15" s="12">
        <v>11</v>
      </c>
      <c r="X15" s="12">
        <v>4</v>
      </c>
      <c r="Y15" s="12" t="s">
        <v>40</v>
      </c>
      <c r="Z15" s="12">
        <v>142</v>
      </c>
      <c r="AA15" s="30" t="s">
        <v>56</v>
      </c>
      <c r="AB15" s="30"/>
      <c r="AC15" s="30"/>
      <c r="AD15" s="31"/>
    </row>
    <row r="16" spans="1:30">
      <c r="A16" s="12">
        <v>2025</v>
      </c>
      <c r="B16" s="12" t="s">
        <v>189</v>
      </c>
      <c r="C16" s="13">
        <v>2025</v>
      </c>
      <c r="D16" s="12" t="s">
        <v>190</v>
      </c>
      <c r="E16" s="12">
        <v>2538110139</v>
      </c>
      <c r="F16" s="12" t="s">
        <v>209</v>
      </c>
      <c r="G16" s="14">
        <v>80</v>
      </c>
      <c r="H16" s="13">
        <v>14.925</v>
      </c>
      <c r="I16" s="14">
        <v>94.925</v>
      </c>
      <c r="J16" s="14">
        <v>87.0645161290323</v>
      </c>
      <c r="K16" s="13">
        <v>3.1</v>
      </c>
      <c r="L16" s="13">
        <v>90.1645161290323</v>
      </c>
      <c r="M16" s="14">
        <v>79.7</v>
      </c>
      <c r="N16" s="13">
        <v>0</v>
      </c>
      <c r="O16" s="14">
        <v>79.7</v>
      </c>
      <c r="P16" s="14">
        <v>60</v>
      </c>
      <c r="Q16" s="14">
        <v>1</v>
      </c>
      <c r="R16" s="14">
        <v>61</v>
      </c>
      <c r="S16" s="14">
        <v>60</v>
      </c>
      <c r="T16" s="13">
        <v>20</v>
      </c>
      <c r="U16" s="14">
        <v>80</v>
      </c>
      <c r="V16" s="25">
        <v>88.1508870967742</v>
      </c>
      <c r="W16" s="12">
        <v>12</v>
      </c>
      <c r="X16" s="12">
        <v>31</v>
      </c>
      <c r="Y16" s="12" t="s">
        <v>40</v>
      </c>
      <c r="Z16" s="12">
        <v>142</v>
      </c>
      <c r="AA16" s="30" t="s">
        <v>56</v>
      </c>
      <c r="AB16" s="30"/>
      <c r="AC16" s="30"/>
      <c r="AD16" s="31"/>
    </row>
    <row r="17" spans="1:30">
      <c r="A17" s="12">
        <v>2025</v>
      </c>
      <c r="B17" s="12" t="s">
        <v>189</v>
      </c>
      <c r="C17" s="13">
        <v>2025</v>
      </c>
      <c r="D17" s="12" t="s">
        <v>197</v>
      </c>
      <c r="E17" s="12">
        <v>2507110144</v>
      </c>
      <c r="F17" s="12" t="s">
        <v>210</v>
      </c>
      <c r="G17" s="14">
        <v>80</v>
      </c>
      <c r="H17" s="13">
        <v>4.175</v>
      </c>
      <c r="I17" s="14">
        <v>84.175</v>
      </c>
      <c r="J17" s="14">
        <v>90.26436782</v>
      </c>
      <c r="K17" s="13">
        <v>1.2</v>
      </c>
      <c r="L17" s="13">
        <v>91.46436782</v>
      </c>
      <c r="M17" s="14">
        <v>80</v>
      </c>
      <c r="N17" s="13">
        <v>0</v>
      </c>
      <c r="O17" s="14">
        <v>80</v>
      </c>
      <c r="P17" s="14">
        <v>60</v>
      </c>
      <c r="Q17" s="14">
        <v>0</v>
      </c>
      <c r="R17" s="14">
        <v>60</v>
      </c>
      <c r="S17" s="14">
        <v>60</v>
      </c>
      <c r="T17" s="13">
        <v>22</v>
      </c>
      <c r="U17" s="14">
        <v>82</v>
      </c>
      <c r="V17" s="25">
        <v>88.115775865</v>
      </c>
      <c r="W17" s="12">
        <v>13</v>
      </c>
      <c r="X17" s="12">
        <v>7</v>
      </c>
      <c r="Y17" s="12" t="s">
        <v>40</v>
      </c>
      <c r="Z17" s="12">
        <v>142</v>
      </c>
      <c r="AA17" s="30" t="s">
        <v>56</v>
      </c>
      <c r="AB17" s="30"/>
      <c r="AC17" s="30"/>
      <c r="AD17" s="31"/>
    </row>
    <row r="18" spans="1:30">
      <c r="A18" s="12">
        <v>2025</v>
      </c>
      <c r="B18" s="12" t="s">
        <v>189</v>
      </c>
      <c r="C18" s="13">
        <v>2025</v>
      </c>
      <c r="D18" s="12" t="s">
        <v>195</v>
      </c>
      <c r="E18" s="12">
        <v>2538110167</v>
      </c>
      <c r="F18" s="12" t="s">
        <v>211</v>
      </c>
      <c r="G18" s="14">
        <v>80</v>
      </c>
      <c r="H18" s="13">
        <v>7.45</v>
      </c>
      <c r="I18" s="14">
        <v>87.45</v>
      </c>
      <c r="J18" s="14">
        <v>88.1397849462366</v>
      </c>
      <c r="K18" s="13">
        <v>3.2</v>
      </c>
      <c r="L18" s="13">
        <v>91.3397849462366</v>
      </c>
      <c r="M18" s="14">
        <v>79.525</v>
      </c>
      <c r="N18" s="13">
        <v>0</v>
      </c>
      <c r="O18" s="14">
        <v>79.525</v>
      </c>
      <c r="P18" s="14">
        <v>60</v>
      </c>
      <c r="Q18" s="14">
        <v>0</v>
      </c>
      <c r="R18" s="14">
        <v>60</v>
      </c>
      <c r="S18" s="14">
        <v>60</v>
      </c>
      <c r="T18" s="13">
        <v>17.06</v>
      </c>
      <c r="U18" s="14">
        <v>77.06</v>
      </c>
      <c r="V18" s="25">
        <v>88.0790887096775</v>
      </c>
      <c r="W18" s="12">
        <v>14</v>
      </c>
      <c r="X18" s="12">
        <v>18</v>
      </c>
      <c r="Y18" s="12" t="s">
        <v>40</v>
      </c>
      <c r="Z18" s="12">
        <v>142</v>
      </c>
      <c r="AA18" s="30" t="s">
        <v>56</v>
      </c>
      <c r="AB18" s="30"/>
      <c r="AC18" s="30"/>
      <c r="AD18" s="31"/>
    </row>
    <row r="19" spans="1:30">
      <c r="A19" s="12">
        <v>2025</v>
      </c>
      <c r="B19" s="12" t="s">
        <v>189</v>
      </c>
      <c r="C19" s="13">
        <v>2025</v>
      </c>
      <c r="D19" s="12" t="s">
        <v>195</v>
      </c>
      <c r="E19" s="12">
        <v>2538110161</v>
      </c>
      <c r="F19" s="12" t="s">
        <v>212</v>
      </c>
      <c r="G19" s="14">
        <v>80</v>
      </c>
      <c r="H19" s="13">
        <v>11.05</v>
      </c>
      <c r="I19" s="14">
        <v>91.05</v>
      </c>
      <c r="J19" s="14">
        <v>88.1612903225806</v>
      </c>
      <c r="K19" s="13">
        <v>1</v>
      </c>
      <c r="L19" s="13">
        <v>89.1612903225806</v>
      </c>
      <c r="M19" s="14">
        <v>84.35</v>
      </c>
      <c r="N19" s="13">
        <v>0</v>
      </c>
      <c r="O19" s="14">
        <v>84.35</v>
      </c>
      <c r="P19" s="14">
        <v>60</v>
      </c>
      <c r="Q19" s="14">
        <v>11</v>
      </c>
      <c r="R19" s="14">
        <v>71</v>
      </c>
      <c r="S19" s="14">
        <v>60</v>
      </c>
      <c r="T19" s="13">
        <v>24.225</v>
      </c>
      <c r="U19" s="14">
        <v>84.225</v>
      </c>
      <c r="V19" s="25">
        <v>87.9547177419354</v>
      </c>
      <c r="W19" s="12">
        <v>15</v>
      </c>
      <c r="X19" s="12">
        <v>17</v>
      </c>
      <c r="Y19" s="12" t="s">
        <v>40</v>
      </c>
      <c r="Z19" s="12">
        <v>142</v>
      </c>
      <c r="AA19" s="30" t="s">
        <v>56</v>
      </c>
      <c r="AB19" s="30"/>
      <c r="AC19" s="30"/>
      <c r="AD19" s="31"/>
    </row>
    <row r="20" spans="1:30">
      <c r="A20" s="12">
        <v>2025</v>
      </c>
      <c r="B20" s="12" t="s">
        <v>189</v>
      </c>
      <c r="C20" s="13">
        <v>2025</v>
      </c>
      <c r="D20" s="12" t="s">
        <v>195</v>
      </c>
      <c r="E20" s="12">
        <v>2401110149</v>
      </c>
      <c r="F20" s="12" t="s">
        <v>213</v>
      </c>
      <c r="G20" s="14">
        <v>80</v>
      </c>
      <c r="H20" s="13">
        <v>8.35</v>
      </c>
      <c r="I20" s="14">
        <v>88.35</v>
      </c>
      <c r="J20" s="14">
        <v>88.08</v>
      </c>
      <c r="K20" s="13">
        <v>2</v>
      </c>
      <c r="L20" s="13">
        <v>90.08</v>
      </c>
      <c r="M20" s="14">
        <v>83.3</v>
      </c>
      <c r="N20" s="13">
        <v>0</v>
      </c>
      <c r="O20" s="14">
        <v>83.3</v>
      </c>
      <c r="P20" s="14">
        <v>60</v>
      </c>
      <c r="Q20" s="14">
        <v>0</v>
      </c>
      <c r="R20" s="14">
        <v>60</v>
      </c>
      <c r="S20" s="14">
        <v>60</v>
      </c>
      <c r="T20" s="13">
        <v>15</v>
      </c>
      <c r="U20" s="14">
        <v>75</v>
      </c>
      <c r="V20" s="25">
        <v>87.31</v>
      </c>
      <c r="W20" s="12">
        <v>16</v>
      </c>
      <c r="X20" s="12">
        <v>20</v>
      </c>
      <c r="Y20" s="12" t="s">
        <v>40</v>
      </c>
      <c r="Z20" s="12">
        <v>142</v>
      </c>
      <c r="AA20" s="30" t="s">
        <v>56</v>
      </c>
      <c r="AB20" s="30"/>
      <c r="AC20" s="30"/>
      <c r="AD20" s="31"/>
    </row>
    <row r="21" spans="1:30">
      <c r="A21" s="12">
        <v>2025</v>
      </c>
      <c r="B21" s="12" t="s">
        <v>189</v>
      </c>
      <c r="C21" s="13">
        <v>2025</v>
      </c>
      <c r="D21" s="12" t="s">
        <v>193</v>
      </c>
      <c r="E21" s="12">
        <v>2534110291</v>
      </c>
      <c r="F21" s="12" t="s">
        <v>214</v>
      </c>
      <c r="G21" s="14">
        <v>80</v>
      </c>
      <c r="H21" s="13">
        <v>8.875</v>
      </c>
      <c r="I21" s="14">
        <v>88.875</v>
      </c>
      <c r="J21" s="14">
        <v>89.1894736842105</v>
      </c>
      <c r="K21" s="13">
        <v>1.05</v>
      </c>
      <c r="L21" s="13">
        <v>90.2394736842105</v>
      </c>
      <c r="M21" s="14">
        <v>83.1</v>
      </c>
      <c r="N21" s="13">
        <v>0</v>
      </c>
      <c r="O21" s="14">
        <v>83.1</v>
      </c>
      <c r="P21" s="14">
        <v>60</v>
      </c>
      <c r="Q21" s="14">
        <v>0</v>
      </c>
      <c r="R21" s="14">
        <v>60</v>
      </c>
      <c r="S21" s="14">
        <v>60</v>
      </c>
      <c r="T21" s="13">
        <v>6.84</v>
      </c>
      <c r="U21" s="14">
        <v>66.84</v>
      </c>
      <c r="V21" s="25">
        <v>87.0641052631579</v>
      </c>
      <c r="W21" s="12">
        <v>17</v>
      </c>
      <c r="X21" s="12">
        <v>10</v>
      </c>
      <c r="Y21" s="12" t="s">
        <v>40</v>
      </c>
      <c r="Z21" s="12">
        <v>142</v>
      </c>
      <c r="AA21" s="30" t="s">
        <v>56</v>
      </c>
      <c r="AB21" s="30"/>
      <c r="AC21" s="30"/>
      <c r="AD21" s="31"/>
    </row>
    <row r="22" spans="1:30">
      <c r="A22" s="12">
        <v>2025</v>
      </c>
      <c r="B22" s="12" t="s">
        <v>189</v>
      </c>
      <c r="C22" s="13">
        <v>2025</v>
      </c>
      <c r="D22" s="12" t="s">
        <v>190</v>
      </c>
      <c r="E22" s="12">
        <v>2538110143</v>
      </c>
      <c r="F22" s="12" t="s">
        <v>215</v>
      </c>
      <c r="G22" s="14">
        <v>80</v>
      </c>
      <c r="H22" s="13">
        <v>15.575</v>
      </c>
      <c r="I22" s="14">
        <v>95.575</v>
      </c>
      <c r="J22" s="14">
        <v>86.3763440860215</v>
      </c>
      <c r="K22" s="13">
        <v>3</v>
      </c>
      <c r="L22" s="13">
        <v>89.3763440860215</v>
      </c>
      <c r="M22" s="14">
        <v>60</v>
      </c>
      <c r="N22" s="13">
        <v>0</v>
      </c>
      <c r="O22" s="14">
        <v>60</v>
      </c>
      <c r="P22" s="14">
        <v>60</v>
      </c>
      <c r="Q22" s="14">
        <v>24</v>
      </c>
      <c r="R22" s="14">
        <v>84</v>
      </c>
      <c r="S22" s="14">
        <v>60</v>
      </c>
      <c r="T22" s="13">
        <v>5.37</v>
      </c>
      <c r="U22" s="14">
        <v>65.37</v>
      </c>
      <c r="V22" s="25">
        <v>87.06</v>
      </c>
      <c r="W22" s="12">
        <v>18</v>
      </c>
      <c r="X22" s="12">
        <v>36</v>
      </c>
      <c r="Y22" s="12" t="s">
        <v>40</v>
      </c>
      <c r="Z22" s="12">
        <v>142</v>
      </c>
      <c r="AA22" s="30" t="s">
        <v>56</v>
      </c>
      <c r="AB22" s="30"/>
      <c r="AC22" s="30"/>
      <c r="AD22" s="31"/>
    </row>
    <row r="23" spans="1:30">
      <c r="A23" s="12">
        <v>2025</v>
      </c>
      <c r="B23" s="12" t="s">
        <v>189</v>
      </c>
      <c r="C23" s="13">
        <v>2025</v>
      </c>
      <c r="D23" s="12" t="s">
        <v>190</v>
      </c>
      <c r="E23" s="12">
        <v>2538110138</v>
      </c>
      <c r="F23" s="12" t="s">
        <v>216</v>
      </c>
      <c r="G23" s="14">
        <v>80</v>
      </c>
      <c r="H23" s="13">
        <v>4.575</v>
      </c>
      <c r="I23" s="14">
        <v>84.575</v>
      </c>
      <c r="J23" s="14">
        <v>88.6774193548387</v>
      </c>
      <c r="K23" s="13">
        <v>1</v>
      </c>
      <c r="L23" s="13">
        <v>89.6774193548387</v>
      </c>
      <c r="M23" s="14">
        <v>83.15</v>
      </c>
      <c r="N23" s="13">
        <v>0</v>
      </c>
      <c r="O23" s="14">
        <v>83.15</v>
      </c>
      <c r="P23" s="14">
        <v>60</v>
      </c>
      <c r="Q23" s="14">
        <v>1</v>
      </c>
      <c r="R23" s="14">
        <v>61</v>
      </c>
      <c r="S23" s="14">
        <v>60</v>
      </c>
      <c r="T23" s="13">
        <v>17.58</v>
      </c>
      <c r="U23" s="14">
        <v>77.58</v>
      </c>
      <c r="V23" s="25">
        <v>86.802064516129</v>
      </c>
      <c r="W23" s="12">
        <v>19</v>
      </c>
      <c r="X23" s="12">
        <v>12</v>
      </c>
      <c r="Y23" s="12" t="s">
        <v>40</v>
      </c>
      <c r="Z23" s="12">
        <v>142</v>
      </c>
      <c r="AA23" s="30" t="s">
        <v>56</v>
      </c>
      <c r="AB23" s="30"/>
      <c r="AC23" s="30"/>
      <c r="AD23" s="31"/>
    </row>
    <row r="24" spans="1:30">
      <c r="A24" s="12">
        <v>2025</v>
      </c>
      <c r="B24" s="12" t="s">
        <v>189</v>
      </c>
      <c r="C24" s="13">
        <v>2025</v>
      </c>
      <c r="D24" s="12" t="s">
        <v>195</v>
      </c>
      <c r="E24" s="12">
        <v>2538110169</v>
      </c>
      <c r="F24" s="12" t="s">
        <v>217</v>
      </c>
      <c r="G24" s="14">
        <v>80</v>
      </c>
      <c r="H24" s="13">
        <v>10.475</v>
      </c>
      <c r="I24" s="14">
        <v>90.475</v>
      </c>
      <c r="J24" s="14">
        <v>87.2150537634409</v>
      </c>
      <c r="K24" s="13">
        <v>1</v>
      </c>
      <c r="L24" s="13">
        <v>88.2150537634409</v>
      </c>
      <c r="M24" s="14">
        <v>85.975</v>
      </c>
      <c r="N24" s="13">
        <v>0</v>
      </c>
      <c r="O24" s="14">
        <v>85.975</v>
      </c>
      <c r="P24" s="14">
        <v>60</v>
      </c>
      <c r="Q24" s="14">
        <v>1</v>
      </c>
      <c r="R24" s="14">
        <v>61</v>
      </c>
      <c r="S24" s="14">
        <v>60</v>
      </c>
      <c r="T24" s="13">
        <v>21</v>
      </c>
      <c r="U24" s="14">
        <v>81</v>
      </c>
      <c r="V24" s="25">
        <v>86.6075403225807</v>
      </c>
      <c r="W24" s="12">
        <v>20</v>
      </c>
      <c r="X24" s="12">
        <v>28</v>
      </c>
      <c r="Y24" s="12" t="s">
        <v>40</v>
      </c>
      <c r="Z24" s="12">
        <v>142</v>
      </c>
      <c r="AA24" s="30" t="s">
        <v>56</v>
      </c>
      <c r="AB24" s="30"/>
      <c r="AC24" s="30"/>
      <c r="AD24" s="31"/>
    </row>
    <row r="25" spans="1:30">
      <c r="A25" s="12">
        <v>2025</v>
      </c>
      <c r="B25" s="12" t="s">
        <v>189</v>
      </c>
      <c r="C25" s="13">
        <v>2025</v>
      </c>
      <c r="D25" s="12" t="s">
        <v>195</v>
      </c>
      <c r="E25" s="12">
        <v>2538110160</v>
      </c>
      <c r="F25" s="12" t="s">
        <v>218</v>
      </c>
      <c r="G25" s="14">
        <v>80</v>
      </c>
      <c r="H25" s="13">
        <v>14</v>
      </c>
      <c r="I25" s="14">
        <v>94</v>
      </c>
      <c r="J25" s="14">
        <v>87.1290322580645</v>
      </c>
      <c r="K25" s="13">
        <v>1</v>
      </c>
      <c r="L25" s="50" t="s">
        <v>219</v>
      </c>
      <c r="M25" s="14">
        <v>83.35</v>
      </c>
      <c r="N25" s="13">
        <v>0</v>
      </c>
      <c r="O25" s="14">
        <v>83.35</v>
      </c>
      <c r="P25" s="14">
        <v>60</v>
      </c>
      <c r="Q25" s="14">
        <v>3</v>
      </c>
      <c r="R25" s="14">
        <v>63</v>
      </c>
      <c r="S25" s="14">
        <v>60</v>
      </c>
      <c r="T25" s="13">
        <v>15</v>
      </c>
      <c r="U25" s="14">
        <v>75</v>
      </c>
      <c r="V25" s="25">
        <v>86.5642741935484</v>
      </c>
      <c r="W25" s="12">
        <v>21</v>
      </c>
      <c r="X25" s="12">
        <v>30</v>
      </c>
      <c r="Y25" s="12" t="s">
        <v>40</v>
      </c>
      <c r="Z25" s="12">
        <v>142</v>
      </c>
      <c r="AA25" s="30" t="s">
        <v>56</v>
      </c>
      <c r="AB25" s="30"/>
      <c r="AC25" s="30"/>
      <c r="AD25" s="31"/>
    </row>
    <row r="26" spans="1:30">
      <c r="A26" s="15">
        <v>2025</v>
      </c>
      <c r="B26" s="15" t="s">
        <v>189</v>
      </c>
      <c r="C26" s="16">
        <v>2025</v>
      </c>
      <c r="D26" s="15" t="s">
        <v>197</v>
      </c>
      <c r="E26" s="15">
        <v>2538110204</v>
      </c>
      <c r="F26" s="15" t="s">
        <v>220</v>
      </c>
      <c r="G26" s="17">
        <v>80</v>
      </c>
      <c r="H26" s="16">
        <v>2.775</v>
      </c>
      <c r="I26" s="17">
        <v>82.775</v>
      </c>
      <c r="J26" s="17">
        <v>87.53763441</v>
      </c>
      <c r="K26" s="16">
        <v>2.05</v>
      </c>
      <c r="L26" s="16">
        <v>89.58763441</v>
      </c>
      <c r="M26" s="17">
        <v>84.55</v>
      </c>
      <c r="N26" s="16">
        <v>0</v>
      </c>
      <c r="O26" s="17">
        <v>84.55</v>
      </c>
      <c r="P26" s="17">
        <v>60</v>
      </c>
      <c r="Q26" s="17">
        <v>5</v>
      </c>
      <c r="R26" s="17">
        <v>65</v>
      </c>
      <c r="S26" s="17">
        <v>60</v>
      </c>
      <c r="T26" s="16">
        <v>10</v>
      </c>
      <c r="U26" s="17">
        <v>70</v>
      </c>
      <c r="V26" s="26">
        <v>86.4457258075</v>
      </c>
      <c r="W26" s="12">
        <v>22</v>
      </c>
      <c r="X26" s="15">
        <v>23</v>
      </c>
      <c r="Y26" s="12" t="s">
        <v>40</v>
      </c>
      <c r="Z26" s="15">
        <v>142</v>
      </c>
      <c r="AA26" s="32" t="s">
        <v>70</v>
      </c>
      <c r="AB26" s="32"/>
      <c r="AC26" s="32"/>
      <c r="AD26" s="33"/>
    </row>
    <row r="27" spans="1:30">
      <c r="A27" s="12">
        <v>2025</v>
      </c>
      <c r="B27" s="12" t="s">
        <v>189</v>
      </c>
      <c r="C27" s="13">
        <v>2025</v>
      </c>
      <c r="D27" s="12" t="s">
        <v>197</v>
      </c>
      <c r="E27" s="12">
        <v>2538110202</v>
      </c>
      <c r="F27" s="12" t="s">
        <v>221</v>
      </c>
      <c r="G27" s="14">
        <v>80</v>
      </c>
      <c r="H27" s="13">
        <v>7.925</v>
      </c>
      <c r="I27" s="14">
        <v>87.925</v>
      </c>
      <c r="J27" s="14">
        <v>87.4516129</v>
      </c>
      <c r="K27" s="13">
        <v>1.25</v>
      </c>
      <c r="L27" s="13">
        <v>88.7016129</v>
      </c>
      <c r="M27" s="14" t="s">
        <v>222</v>
      </c>
      <c r="N27" s="13">
        <v>0</v>
      </c>
      <c r="O27" s="14" t="s">
        <v>222</v>
      </c>
      <c r="P27" s="14">
        <v>60</v>
      </c>
      <c r="Q27" s="14">
        <v>0</v>
      </c>
      <c r="R27" s="14">
        <v>60</v>
      </c>
      <c r="S27" s="14">
        <v>60</v>
      </c>
      <c r="T27" s="13">
        <v>12.12</v>
      </c>
      <c r="U27" s="14">
        <v>72.12</v>
      </c>
      <c r="V27" s="25">
        <v>85.9847</v>
      </c>
      <c r="W27" s="12">
        <v>23</v>
      </c>
      <c r="X27" s="12">
        <v>24</v>
      </c>
      <c r="Y27" s="12" t="s">
        <v>40</v>
      </c>
      <c r="Z27" s="12">
        <v>142</v>
      </c>
      <c r="AA27" s="30" t="s">
        <v>70</v>
      </c>
      <c r="AB27" s="30"/>
      <c r="AC27" s="30"/>
      <c r="AD27" s="31"/>
    </row>
    <row r="28" spans="1:30">
      <c r="A28" s="12">
        <v>2025</v>
      </c>
      <c r="B28" s="12" t="s">
        <v>189</v>
      </c>
      <c r="C28" s="13">
        <v>2025</v>
      </c>
      <c r="D28" s="12" t="s">
        <v>190</v>
      </c>
      <c r="E28" s="12">
        <v>2538110129</v>
      </c>
      <c r="F28" s="12" t="s">
        <v>223</v>
      </c>
      <c r="G28" s="14">
        <v>80</v>
      </c>
      <c r="H28" s="13">
        <v>7.075</v>
      </c>
      <c r="I28" s="14">
        <v>87.075</v>
      </c>
      <c r="J28" s="14">
        <v>88.2688172043011</v>
      </c>
      <c r="K28" s="13">
        <v>1.4</v>
      </c>
      <c r="L28" s="13">
        <v>89.6688172043011</v>
      </c>
      <c r="M28" s="14">
        <v>73.55</v>
      </c>
      <c r="N28" s="13">
        <v>0</v>
      </c>
      <c r="O28" s="14">
        <v>73.55</v>
      </c>
      <c r="P28" s="14">
        <v>60</v>
      </c>
      <c r="Q28" s="14">
        <v>0</v>
      </c>
      <c r="R28" s="14">
        <v>60</v>
      </c>
      <c r="S28" s="14">
        <v>60</v>
      </c>
      <c r="T28" s="13">
        <v>1.5</v>
      </c>
      <c r="U28" s="14">
        <v>61.5</v>
      </c>
      <c r="V28" s="25">
        <v>85.7116129032258</v>
      </c>
      <c r="W28" s="12">
        <v>24</v>
      </c>
      <c r="X28" s="12">
        <v>16</v>
      </c>
      <c r="Y28" s="12" t="s">
        <v>40</v>
      </c>
      <c r="Z28" s="12">
        <v>142</v>
      </c>
      <c r="AA28" s="30" t="s">
        <v>70</v>
      </c>
      <c r="AB28" s="30"/>
      <c r="AC28" s="30"/>
      <c r="AD28" s="31"/>
    </row>
    <row r="29" spans="1:30">
      <c r="A29" s="12">
        <v>2025</v>
      </c>
      <c r="B29" s="12" t="s">
        <v>189</v>
      </c>
      <c r="C29" s="13">
        <v>2025</v>
      </c>
      <c r="D29" s="12" t="s">
        <v>193</v>
      </c>
      <c r="E29" s="12">
        <v>2401110094</v>
      </c>
      <c r="F29" s="12" t="s">
        <v>224</v>
      </c>
      <c r="G29" s="14">
        <v>80</v>
      </c>
      <c r="H29" s="13">
        <v>7</v>
      </c>
      <c r="I29" s="14">
        <v>87</v>
      </c>
      <c r="J29" s="14">
        <v>86.2903225806452</v>
      </c>
      <c r="K29" s="13">
        <v>1.65</v>
      </c>
      <c r="L29" s="13">
        <v>87.9403225806452</v>
      </c>
      <c r="M29" s="14">
        <v>79.05</v>
      </c>
      <c r="N29" s="13">
        <v>0</v>
      </c>
      <c r="O29" s="14">
        <v>79.05</v>
      </c>
      <c r="P29" s="14">
        <v>60</v>
      </c>
      <c r="Q29" s="14">
        <v>3</v>
      </c>
      <c r="R29" s="14">
        <v>63</v>
      </c>
      <c r="S29" s="14">
        <v>60</v>
      </c>
      <c r="T29" s="13">
        <v>17</v>
      </c>
      <c r="U29" s="14">
        <v>77</v>
      </c>
      <c r="V29" s="25">
        <v>85.6077419354839</v>
      </c>
      <c r="W29" s="12">
        <v>25</v>
      </c>
      <c r="X29" s="12">
        <v>39</v>
      </c>
      <c r="Y29" s="12" t="s">
        <v>40</v>
      </c>
      <c r="Z29" s="12">
        <v>142</v>
      </c>
      <c r="AA29" s="30" t="s">
        <v>70</v>
      </c>
      <c r="AB29" s="30"/>
      <c r="AC29" s="30"/>
      <c r="AD29" s="31"/>
    </row>
    <row r="30" spans="1:30">
      <c r="A30" s="12">
        <v>2025</v>
      </c>
      <c r="B30" s="12" t="s">
        <v>189</v>
      </c>
      <c r="C30" s="13">
        <v>2025</v>
      </c>
      <c r="D30" s="12" t="s">
        <v>193</v>
      </c>
      <c r="E30" s="12">
        <v>2538110122</v>
      </c>
      <c r="F30" s="12" t="s">
        <v>225</v>
      </c>
      <c r="G30" s="14">
        <v>80</v>
      </c>
      <c r="H30" s="13">
        <v>8</v>
      </c>
      <c r="I30" s="14">
        <v>88</v>
      </c>
      <c r="J30" s="14">
        <v>87.2150537634409</v>
      </c>
      <c r="K30" s="13">
        <v>1</v>
      </c>
      <c r="L30" s="13">
        <v>88.2150537634409</v>
      </c>
      <c r="M30" s="14">
        <v>74.9</v>
      </c>
      <c r="N30" s="13">
        <v>0</v>
      </c>
      <c r="O30" s="14">
        <v>74.9</v>
      </c>
      <c r="P30" s="14">
        <v>60</v>
      </c>
      <c r="Q30" s="14">
        <v>2</v>
      </c>
      <c r="R30" s="14">
        <v>62</v>
      </c>
      <c r="S30" s="14">
        <v>60</v>
      </c>
      <c r="T30" s="13">
        <v>16</v>
      </c>
      <c r="U30" s="14">
        <v>76</v>
      </c>
      <c r="V30" s="25">
        <v>85.6062903225807</v>
      </c>
      <c r="W30" s="12">
        <v>26</v>
      </c>
      <c r="X30" s="12">
        <v>28</v>
      </c>
      <c r="Y30" s="12" t="s">
        <v>40</v>
      </c>
      <c r="Z30" s="12">
        <v>142</v>
      </c>
      <c r="AA30" s="30" t="s">
        <v>70</v>
      </c>
      <c r="AB30" s="30"/>
      <c r="AC30" s="30"/>
      <c r="AD30" s="31"/>
    </row>
    <row r="31" spans="1:30">
      <c r="A31" s="12">
        <v>2025</v>
      </c>
      <c r="B31" s="12" t="s">
        <v>189</v>
      </c>
      <c r="C31" s="13">
        <v>2025</v>
      </c>
      <c r="D31" s="12" t="s">
        <v>195</v>
      </c>
      <c r="E31" s="12">
        <v>2507110120</v>
      </c>
      <c r="F31" s="12" t="s">
        <v>226</v>
      </c>
      <c r="G31" s="14">
        <v>80</v>
      </c>
      <c r="H31" s="13">
        <v>0.9</v>
      </c>
      <c r="I31" s="14">
        <v>80.9</v>
      </c>
      <c r="J31" s="14">
        <v>88.48</v>
      </c>
      <c r="K31" s="13">
        <v>1</v>
      </c>
      <c r="L31" s="13">
        <v>89.48</v>
      </c>
      <c r="M31" s="14">
        <v>82.9</v>
      </c>
      <c r="N31" s="13">
        <v>0</v>
      </c>
      <c r="O31" s="14">
        <v>82.9</v>
      </c>
      <c r="P31" s="14">
        <v>60</v>
      </c>
      <c r="Q31" s="14">
        <v>0</v>
      </c>
      <c r="R31" s="14">
        <v>60</v>
      </c>
      <c r="S31" s="14">
        <v>60</v>
      </c>
      <c r="T31" s="13">
        <v>0</v>
      </c>
      <c r="U31" s="14">
        <v>60</v>
      </c>
      <c r="V31" s="25">
        <v>85.345</v>
      </c>
      <c r="W31" s="12">
        <v>27</v>
      </c>
      <c r="X31" s="12">
        <v>13</v>
      </c>
      <c r="Y31" s="12" t="s">
        <v>40</v>
      </c>
      <c r="Z31" s="12">
        <v>142</v>
      </c>
      <c r="AA31" s="30" t="s">
        <v>70</v>
      </c>
      <c r="AB31" s="30"/>
      <c r="AC31" s="30"/>
      <c r="AD31" s="31"/>
    </row>
    <row r="32" spans="1:30">
      <c r="A32" s="12">
        <v>2025</v>
      </c>
      <c r="B32" s="12" t="s">
        <v>189</v>
      </c>
      <c r="C32" s="13">
        <v>2025</v>
      </c>
      <c r="D32" s="12" t="s">
        <v>193</v>
      </c>
      <c r="E32" s="12">
        <v>2538110118</v>
      </c>
      <c r="F32" s="12" t="s">
        <v>227</v>
      </c>
      <c r="G32" s="14">
        <v>80</v>
      </c>
      <c r="H32" s="13">
        <v>3.575</v>
      </c>
      <c r="I32" s="14">
        <v>83.575</v>
      </c>
      <c r="J32" s="14">
        <v>88.3763440860215</v>
      </c>
      <c r="K32" s="13">
        <v>1</v>
      </c>
      <c r="L32" s="13">
        <v>89.3763440860215</v>
      </c>
      <c r="M32" s="14">
        <v>68.75</v>
      </c>
      <c r="N32" s="13">
        <v>0</v>
      </c>
      <c r="O32" s="14">
        <v>68.75</v>
      </c>
      <c r="P32" s="14">
        <v>60</v>
      </c>
      <c r="Q32" s="14">
        <v>0</v>
      </c>
      <c r="R32" s="14">
        <v>60</v>
      </c>
      <c r="S32" s="14">
        <v>60</v>
      </c>
      <c r="T32" s="13">
        <v>9.16</v>
      </c>
      <c r="U32" s="14">
        <v>69.16</v>
      </c>
      <c r="V32" s="25">
        <v>85.2852580645161</v>
      </c>
      <c r="W32" s="12">
        <v>28</v>
      </c>
      <c r="X32" s="12">
        <v>14</v>
      </c>
      <c r="Y32" s="12" t="s">
        <v>40</v>
      </c>
      <c r="Z32" s="12">
        <v>142</v>
      </c>
      <c r="AA32" s="30" t="s">
        <v>64</v>
      </c>
      <c r="AB32" s="30"/>
      <c r="AC32" s="30"/>
      <c r="AD32" s="31"/>
    </row>
    <row r="33" spans="1:30">
      <c r="A33" s="12">
        <v>2025</v>
      </c>
      <c r="B33" s="12" t="s">
        <v>189</v>
      </c>
      <c r="C33" s="13">
        <v>2025</v>
      </c>
      <c r="D33" s="12" t="s">
        <v>190</v>
      </c>
      <c r="E33" s="12">
        <v>2538110126</v>
      </c>
      <c r="F33" s="12" t="s">
        <v>228</v>
      </c>
      <c r="G33" s="14">
        <v>80</v>
      </c>
      <c r="H33" s="13">
        <v>3.475</v>
      </c>
      <c r="I33" s="14">
        <v>83.475</v>
      </c>
      <c r="J33" s="14">
        <v>85.8817204301075</v>
      </c>
      <c r="K33" s="13">
        <v>2</v>
      </c>
      <c r="L33" s="13">
        <v>87.8817204301075</v>
      </c>
      <c r="M33" s="14">
        <v>77.3</v>
      </c>
      <c r="N33" s="13">
        <v>0</v>
      </c>
      <c r="O33" s="14">
        <v>77.3</v>
      </c>
      <c r="P33" s="14">
        <v>60</v>
      </c>
      <c r="Q33" s="14">
        <v>4</v>
      </c>
      <c r="R33" s="14">
        <v>64</v>
      </c>
      <c r="S33" s="14">
        <v>60</v>
      </c>
      <c r="T33" s="13">
        <v>18.545</v>
      </c>
      <c r="U33" s="14">
        <v>78.545</v>
      </c>
      <c r="V33" s="25">
        <v>85.2510403225806</v>
      </c>
      <c r="W33" s="12">
        <v>29</v>
      </c>
      <c r="X33" s="12">
        <v>45</v>
      </c>
      <c r="Y33" s="12" t="s">
        <v>40</v>
      </c>
      <c r="Z33" s="12">
        <v>142</v>
      </c>
      <c r="AA33" s="30" t="s">
        <v>70</v>
      </c>
      <c r="AB33" s="30"/>
      <c r="AC33" s="30"/>
      <c r="AD33" s="31"/>
    </row>
    <row r="34" spans="1:30">
      <c r="A34" s="12">
        <v>2025</v>
      </c>
      <c r="B34" s="12" t="s">
        <v>189</v>
      </c>
      <c r="C34" s="13">
        <v>2025</v>
      </c>
      <c r="D34" s="12" t="s">
        <v>197</v>
      </c>
      <c r="E34" s="12">
        <v>2538110186</v>
      </c>
      <c r="F34" s="12" t="s">
        <v>229</v>
      </c>
      <c r="G34" s="14">
        <v>80</v>
      </c>
      <c r="H34" s="13">
        <v>4.925</v>
      </c>
      <c r="I34" s="14">
        <v>84.925</v>
      </c>
      <c r="J34" s="14">
        <v>88.09677419</v>
      </c>
      <c r="K34" s="13">
        <v>0</v>
      </c>
      <c r="L34" s="13">
        <v>88.09677419</v>
      </c>
      <c r="M34" s="14">
        <v>80.6</v>
      </c>
      <c r="N34" s="13">
        <v>0</v>
      </c>
      <c r="O34" s="14">
        <v>80.6</v>
      </c>
      <c r="P34" s="14">
        <v>60</v>
      </c>
      <c r="Q34" s="14">
        <v>0</v>
      </c>
      <c r="R34" s="14">
        <v>60</v>
      </c>
      <c r="S34" s="14">
        <v>60</v>
      </c>
      <c r="T34" s="13">
        <v>11.36</v>
      </c>
      <c r="U34" s="14">
        <v>71.36</v>
      </c>
      <c r="V34" s="25">
        <v>85.1630806425</v>
      </c>
      <c r="W34" s="12">
        <v>30</v>
      </c>
      <c r="X34" s="12">
        <v>19</v>
      </c>
      <c r="Y34" s="12" t="s">
        <v>40</v>
      </c>
      <c r="Z34" s="12">
        <v>142</v>
      </c>
      <c r="AA34" s="30" t="s">
        <v>70</v>
      </c>
      <c r="AB34" s="30"/>
      <c r="AC34" s="30"/>
      <c r="AD34" s="31"/>
    </row>
    <row r="35" spans="1:30">
      <c r="A35" s="12">
        <v>2025</v>
      </c>
      <c r="B35" s="12" t="s">
        <v>189</v>
      </c>
      <c r="C35" s="13">
        <v>2025</v>
      </c>
      <c r="D35" s="12" t="s">
        <v>197</v>
      </c>
      <c r="E35" s="12">
        <v>2538110196</v>
      </c>
      <c r="F35" s="12" t="s">
        <v>230</v>
      </c>
      <c r="G35" s="14">
        <v>80</v>
      </c>
      <c r="H35" s="13">
        <v>7.175</v>
      </c>
      <c r="I35" s="14">
        <v>87.175</v>
      </c>
      <c r="J35" s="14">
        <v>86.01075269</v>
      </c>
      <c r="K35" s="13">
        <v>1.2</v>
      </c>
      <c r="L35" s="13">
        <v>87.21075269</v>
      </c>
      <c r="M35" s="14">
        <v>88.1</v>
      </c>
      <c r="N35" s="13">
        <v>0</v>
      </c>
      <c r="O35" s="14">
        <v>88.1</v>
      </c>
      <c r="P35" s="14">
        <v>60</v>
      </c>
      <c r="Q35" s="14">
        <v>4</v>
      </c>
      <c r="R35" s="14">
        <v>64</v>
      </c>
      <c r="S35" s="14">
        <v>60</v>
      </c>
      <c r="T35" s="13">
        <v>7.82</v>
      </c>
      <c r="U35" s="14">
        <v>67.82</v>
      </c>
      <c r="V35" s="25">
        <v>85.1216</v>
      </c>
      <c r="W35" s="12">
        <v>31</v>
      </c>
      <c r="X35" s="12">
        <v>43</v>
      </c>
      <c r="Y35" s="12" t="s">
        <v>40</v>
      </c>
      <c r="Z35" s="12">
        <v>142</v>
      </c>
      <c r="AA35" s="30" t="s">
        <v>70</v>
      </c>
      <c r="AB35" s="30"/>
      <c r="AC35" s="30"/>
      <c r="AD35" s="31"/>
    </row>
    <row r="36" spans="1:30">
      <c r="A36" s="12">
        <v>2025</v>
      </c>
      <c r="B36" s="12" t="s">
        <v>189</v>
      </c>
      <c r="C36" s="13">
        <v>2025</v>
      </c>
      <c r="D36" s="12" t="s">
        <v>193</v>
      </c>
      <c r="E36" s="12">
        <v>2501110046</v>
      </c>
      <c r="F36" s="12" t="s">
        <v>231</v>
      </c>
      <c r="G36" s="14">
        <v>80</v>
      </c>
      <c r="H36" s="13">
        <v>2.4</v>
      </c>
      <c r="I36" s="14">
        <v>82.4</v>
      </c>
      <c r="J36" s="14">
        <v>86.7931034482759</v>
      </c>
      <c r="K36" s="13">
        <v>1.2</v>
      </c>
      <c r="L36" s="13">
        <v>87.9931034482759</v>
      </c>
      <c r="M36" s="14">
        <v>80.85</v>
      </c>
      <c r="N36" s="13">
        <v>0</v>
      </c>
      <c r="O36" s="14">
        <v>80.85</v>
      </c>
      <c r="P36" s="14">
        <v>60</v>
      </c>
      <c r="Q36" s="14">
        <v>0</v>
      </c>
      <c r="R36" s="14">
        <v>60</v>
      </c>
      <c r="S36" s="14">
        <v>60</v>
      </c>
      <c r="T36" s="13">
        <v>14.5</v>
      </c>
      <c r="U36" s="14">
        <v>74.5</v>
      </c>
      <c r="V36" s="25">
        <v>85.0023275862069</v>
      </c>
      <c r="W36" s="12">
        <v>32</v>
      </c>
      <c r="X36" s="12">
        <v>32</v>
      </c>
      <c r="Y36" s="12" t="s">
        <v>40</v>
      </c>
      <c r="Z36" s="12">
        <v>142</v>
      </c>
      <c r="AA36" s="30" t="s">
        <v>70</v>
      </c>
      <c r="AB36" s="30"/>
      <c r="AC36" s="30"/>
      <c r="AD36" s="31"/>
    </row>
    <row r="37" spans="1:30">
      <c r="A37" s="12">
        <v>2025</v>
      </c>
      <c r="B37" s="12" t="s">
        <v>189</v>
      </c>
      <c r="C37" s="13">
        <v>2025</v>
      </c>
      <c r="D37" s="12" t="s">
        <v>193</v>
      </c>
      <c r="E37" s="12">
        <v>2433110488</v>
      </c>
      <c r="F37" s="12" t="s">
        <v>232</v>
      </c>
      <c r="G37" s="14">
        <v>80</v>
      </c>
      <c r="H37" s="13">
        <v>7.275</v>
      </c>
      <c r="I37" s="14">
        <v>87.275</v>
      </c>
      <c r="J37" s="14">
        <v>87.6881720430108</v>
      </c>
      <c r="K37" s="13">
        <v>1.5</v>
      </c>
      <c r="L37" s="13">
        <v>89.1881720430108</v>
      </c>
      <c r="M37" s="14">
        <v>67.425</v>
      </c>
      <c r="N37" s="13">
        <v>0</v>
      </c>
      <c r="O37" s="14">
        <v>67.425</v>
      </c>
      <c r="P37" s="14">
        <v>60</v>
      </c>
      <c r="Q37" s="14">
        <v>0</v>
      </c>
      <c r="R37" s="14">
        <v>60</v>
      </c>
      <c r="S37" s="14">
        <v>60</v>
      </c>
      <c r="T37" s="13">
        <v>-1.79</v>
      </c>
      <c r="U37" s="14">
        <v>58.21</v>
      </c>
      <c r="V37" s="25">
        <v>84.9003790322581</v>
      </c>
      <c r="W37" s="12">
        <v>33</v>
      </c>
      <c r="X37" s="12">
        <v>21</v>
      </c>
      <c r="Y37" s="12" t="s">
        <v>40</v>
      </c>
      <c r="Z37" s="12">
        <v>142</v>
      </c>
      <c r="AA37" s="30" t="s">
        <v>70</v>
      </c>
      <c r="AB37" s="30"/>
      <c r="AC37" s="30"/>
      <c r="AD37" s="31"/>
    </row>
    <row r="38" spans="1:30">
      <c r="A38" s="12">
        <v>2025</v>
      </c>
      <c r="B38" s="12" t="s">
        <v>189</v>
      </c>
      <c r="C38" s="13">
        <v>2025</v>
      </c>
      <c r="D38" s="12" t="s">
        <v>193</v>
      </c>
      <c r="E38" s="15">
        <v>2538110109</v>
      </c>
      <c r="F38" s="12" t="s">
        <v>233</v>
      </c>
      <c r="G38" s="14">
        <v>80</v>
      </c>
      <c r="H38" s="13">
        <v>5.15</v>
      </c>
      <c r="I38" s="14">
        <v>85.15</v>
      </c>
      <c r="J38" s="14">
        <v>86.3978494623656</v>
      </c>
      <c r="K38" s="13">
        <v>1</v>
      </c>
      <c r="L38" s="13">
        <v>87.3978494623656</v>
      </c>
      <c r="M38" s="14">
        <v>88.9</v>
      </c>
      <c r="N38" s="13">
        <v>0</v>
      </c>
      <c r="O38" s="14">
        <v>88.9</v>
      </c>
      <c r="P38" s="14">
        <v>60</v>
      </c>
      <c r="Q38" s="14">
        <v>0</v>
      </c>
      <c r="R38" s="14">
        <v>60</v>
      </c>
      <c r="S38" s="14">
        <v>60</v>
      </c>
      <c r="T38" s="13">
        <v>7.5</v>
      </c>
      <c r="U38" s="14">
        <v>67.5</v>
      </c>
      <c r="V38" s="25">
        <v>84.8833870967742</v>
      </c>
      <c r="W38" s="12">
        <v>34</v>
      </c>
      <c r="X38" s="12">
        <v>35</v>
      </c>
      <c r="Y38" s="12" t="s">
        <v>40</v>
      </c>
      <c r="Z38" s="12">
        <v>142</v>
      </c>
      <c r="AA38" s="30" t="s">
        <v>70</v>
      </c>
      <c r="AB38" s="30"/>
      <c r="AC38" s="30"/>
      <c r="AD38" s="31"/>
    </row>
    <row r="39" spans="1:30">
      <c r="A39" s="12">
        <v>2025</v>
      </c>
      <c r="B39" s="12" t="s">
        <v>189</v>
      </c>
      <c r="C39" s="13">
        <v>2025</v>
      </c>
      <c r="D39" s="12" t="s">
        <v>190</v>
      </c>
      <c r="E39" s="12">
        <v>2538110136</v>
      </c>
      <c r="F39" s="12" t="s">
        <v>234</v>
      </c>
      <c r="G39" s="14">
        <v>80</v>
      </c>
      <c r="H39" s="13">
        <v>11.725</v>
      </c>
      <c r="I39" s="14">
        <v>91.725</v>
      </c>
      <c r="J39" s="14">
        <v>84.5483870967742</v>
      </c>
      <c r="K39" s="13">
        <v>1</v>
      </c>
      <c r="L39" s="13">
        <v>85.5483870967742</v>
      </c>
      <c r="M39" s="14">
        <v>69.45</v>
      </c>
      <c r="N39" s="13">
        <v>0</v>
      </c>
      <c r="O39" s="14">
        <v>69.45</v>
      </c>
      <c r="P39" s="14">
        <v>60</v>
      </c>
      <c r="Q39" s="14">
        <v>15</v>
      </c>
      <c r="R39" s="14">
        <v>75</v>
      </c>
      <c r="S39" s="14">
        <v>60</v>
      </c>
      <c r="T39" s="13">
        <v>26.5</v>
      </c>
      <c r="U39" s="14">
        <v>86.5</v>
      </c>
      <c r="V39" s="25">
        <v>84.8812903225807</v>
      </c>
      <c r="W39" s="12">
        <v>35</v>
      </c>
      <c r="X39" s="12">
        <v>63</v>
      </c>
      <c r="Y39" s="12" t="s">
        <v>40</v>
      </c>
      <c r="Z39" s="12">
        <v>142</v>
      </c>
      <c r="AA39" s="30" t="s">
        <v>70</v>
      </c>
      <c r="AB39" s="30"/>
      <c r="AC39" s="30"/>
      <c r="AD39" s="31"/>
    </row>
    <row r="40" spans="1:30">
      <c r="A40" s="12">
        <v>2025</v>
      </c>
      <c r="B40" s="12" t="s">
        <v>189</v>
      </c>
      <c r="C40" s="13">
        <v>2025</v>
      </c>
      <c r="D40" s="12" t="s">
        <v>190</v>
      </c>
      <c r="E40" s="12">
        <v>2407110089</v>
      </c>
      <c r="F40" s="12" t="s">
        <v>235</v>
      </c>
      <c r="G40" s="14">
        <v>80</v>
      </c>
      <c r="H40" s="13">
        <v>8.725</v>
      </c>
      <c r="I40" s="14">
        <v>88.725</v>
      </c>
      <c r="J40" s="14">
        <v>84.3763440860215</v>
      </c>
      <c r="K40" s="13">
        <v>1.5</v>
      </c>
      <c r="L40" s="13">
        <v>85.8763440860215</v>
      </c>
      <c r="M40" s="14">
        <v>77.75</v>
      </c>
      <c r="N40" s="13">
        <v>0</v>
      </c>
      <c r="O40" s="14">
        <v>77.75</v>
      </c>
      <c r="P40" s="14">
        <v>60</v>
      </c>
      <c r="Q40" s="14">
        <v>5</v>
      </c>
      <c r="R40" s="14">
        <v>65</v>
      </c>
      <c r="S40" s="14">
        <v>60</v>
      </c>
      <c r="T40" s="13">
        <v>28.485</v>
      </c>
      <c r="U40" s="14">
        <v>88.485</v>
      </c>
      <c r="V40" s="25">
        <v>84.8415080645161</v>
      </c>
      <c r="W40" s="12">
        <v>36</v>
      </c>
      <c r="X40" s="12">
        <v>65</v>
      </c>
      <c r="Y40" s="12" t="s">
        <v>40</v>
      </c>
      <c r="Z40" s="12">
        <v>142</v>
      </c>
      <c r="AA40" s="30" t="s">
        <v>70</v>
      </c>
      <c r="AB40" s="30"/>
      <c r="AC40" s="30"/>
      <c r="AD40" s="31"/>
    </row>
    <row r="41" spans="1:30">
      <c r="A41" s="12">
        <v>2025</v>
      </c>
      <c r="B41" s="12" t="s">
        <v>189</v>
      </c>
      <c r="C41" s="13">
        <v>2025</v>
      </c>
      <c r="D41" s="12" t="s">
        <v>193</v>
      </c>
      <c r="E41" s="12">
        <v>2538110110</v>
      </c>
      <c r="F41" s="12" t="s">
        <v>236</v>
      </c>
      <c r="G41" s="14">
        <v>80</v>
      </c>
      <c r="H41" s="13">
        <v>7.1</v>
      </c>
      <c r="I41" s="14">
        <v>87.1</v>
      </c>
      <c r="J41" s="14">
        <v>85.3655913978495</v>
      </c>
      <c r="K41" s="13">
        <v>1.2</v>
      </c>
      <c r="L41" s="13">
        <v>86.5655913978495</v>
      </c>
      <c r="M41" s="14">
        <v>82.5</v>
      </c>
      <c r="N41" s="13">
        <v>0</v>
      </c>
      <c r="O41" s="14">
        <v>82.5</v>
      </c>
      <c r="P41" s="14">
        <v>60</v>
      </c>
      <c r="Q41" s="14">
        <v>0</v>
      </c>
      <c r="R41" s="14">
        <v>60</v>
      </c>
      <c r="S41" s="14">
        <v>60</v>
      </c>
      <c r="T41" s="13">
        <v>19</v>
      </c>
      <c r="U41" s="14">
        <v>79</v>
      </c>
      <c r="V41" s="25">
        <v>84.7091935483871</v>
      </c>
      <c r="W41" s="12">
        <v>37</v>
      </c>
      <c r="X41" s="12">
        <v>53</v>
      </c>
      <c r="Y41" s="12" t="s">
        <v>40</v>
      </c>
      <c r="Z41" s="12">
        <v>142</v>
      </c>
      <c r="AA41" s="30" t="s">
        <v>70</v>
      </c>
      <c r="AB41" s="30"/>
      <c r="AC41" s="30"/>
      <c r="AD41" s="31"/>
    </row>
    <row r="42" spans="1:30">
      <c r="A42" s="12">
        <v>2025</v>
      </c>
      <c r="B42" s="12" t="s">
        <v>189</v>
      </c>
      <c r="C42" s="13">
        <v>2025</v>
      </c>
      <c r="D42" s="12" t="s">
        <v>193</v>
      </c>
      <c r="E42" s="15">
        <v>2538110102</v>
      </c>
      <c r="F42" s="12" t="s">
        <v>237</v>
      </c>
      <c r="G42" s="14">
        <v>80</v>
      </c>
      <c r="H42" s="13">
        <v>2.775</v>
      </c>
      <c r="I42" s="14">
        <v>82.775</v>
      </c>
      <c r="J42" s="14">
        <v>87.3870967741936</v>
      </c>
      <c r="K42" s="13">
        <v>1</v>
      </c>
      <c r="L42" s="13">
        <v>88.3870967741936</v>
      </c>
      <c r="M42" s="14">
        <v>83.325</v>
      </c>
      <c r="N42" s="13">
        <v>0</v>
      </c>
      <c r="O42" s="14">
        <v>83.325</v>
      </c>
      <c r="P42" s="14">
        <v>60</v>
      </c>
      <c r="Q42" s="14">
        <v>0</v>
      </c>
      <c r="R42" s="14">
        <v>60</v>
      </c>
      <c r="S42" s="14">
        <v>60</v>
      </c>
      <c r="T42" s="13">
        <v>-2.29</v>
      </c>
      <c r="U42" s="14">
        <v>57.71</v>
      </c>
      <c r="V42" s="25">
        <v>84.6195725806452</v>
      </c>
      <c r="W42" s="12">
        <v>38</v>
      </c>
      <c r="X42" s="12">
        <v>26</v>
      </c>
      <c r="Y42" s="12" t="s">
        <v>40</v>
      </c>
      <c r="Z42" s="12">
        <v>142</v>
      </c>
      <c r="AA42" s="30" t="s">
        <v>70</v>
      </c>
      <c r="AB42" s="30"/>
      <c r="AC42" s="30"/>
      <c r="AD42" s="31"/>
    </row>
    <row r="43" spans="1:30">
      <c r="A43" s="12">
        <v>2025</v>
      </c>
      <c r="B43" s="12" t="s">
        <v>189</v>
      </c>
      <c r="C43" s="13">
        <v>2025</v>
      </c>
      <c r="D43" s="12" t="s">
        <v>190</v>
      </c>
      <c r="E43" s="12">
        <v>2507110110</v>
      </c>
      <c r="F43" s="12" t="s">
        <v>238</v>
      </c>
      <c r="G43" s="14">
        <v>80</v>
      </c>
      <c r="H43" s="13">
        <v>3.275</v>
      </c>
      <c r="I43" s="14">
        <v>83.275</v>
      </c>
      <c r="J43" s="14">
        <v>86.1648351648352</v>
      </c>
      <c r="K43" s="13">
        <v>1.2</v>
      </c>
      <c r="L43" s="13">
        <v>87.3648351648352</v>
      </c>
      <c r="M43" s="14">
        <v>81.35</v>
      </c>
      <c r="N43" s="13">
        <v>0</v>
      </c>
      <c r="O43" s="14">
        <v>81.35</v>
      </c>
      <c r="P43" s="14">
        <v>60</v>
      </c>
      <c r="Q43" s="14">
        <v>0</v>
      </c>
      <c r="R43" s="14">
        <v>60</v>
      </c>
      <c r="S43" s="14">
        <v>60</v>
      </c>
      <c r="T43" s="13">
        <v>13.5</v>
      </c>
      <c r="U43" s="14">
        <v>73.5</v>
      </c>
      <c r="V43" s="25">
        <v>84.5936263736264</v>
      </c>
      <c r="W43" s="12">
        <v>39</v>
      </c>
      <c r="X43" s="12">
        <v>41</v>
      </c>
      <c r="Y43" s="12" t="s">
        <v>40</v>
      </c>
      <c r="Z43" s="12">
        <v>142</v>
      </c>
      <c r="AA43" s="30" t="s">
        <v>70</v>
      </c>
      <c r="AB43" s="30"/>
      <c r="AC43" s="30"/>
      <c r="AD43" s="31"/>
    </row>
    <row r="44" spans="1:30">
      <c r="A44" s="12">
        <v>2025</v>
      </c>
      <c r="B44" s="12" t="s">
        <v>189</v>
      </c>
      <c r="C44" s="13">
        <v>2025</v>
      </c>
      <c r="D44" s="12" t="s">
        <v>190</v>
      </c>
      <c r="E44" s="12">
        <v>2538110137</v>
      </c>
      <c r="F44" s="12" t="s">
        <v>239</v>
      </c>
      <c r="G44" s="14">
        <v>80</v>
      </c>
      <c r="H44" s="13">
        <v>4.775</v>
      </c>
      <c r="I44" s="14">
        <v>84.775</v>
      </c>
      <c r="J44" s="14">
        <v>86.3333333333333</v>
      </c>
      <c r="K44" s="13">
        <v>1</v>
      </c>
      <c r="L44" s="13">
        <v>87.3333333333333</v>
      </c>
      <c r="M44" s="14">
        <v>85.1</v>
      </c>
      <c r="N44" s="13">
        <v>0</v>
      </c>
      <c r="O44" s="14">
        <v>85.1</v>
      </c>
      <c r="P44" s="14">
        <v>60</v>
      </c>
      <c r="Q44" s="14">
        <v>0</v>
      </c>
      <c r="R44" s="14">
        <v>60</v>
      </c>
      <c r="S44" s="14">
        <v>60</v>
      </c>
      <c r="T44" s="13">
        <v>7</v>
      </c>
      <c r="U44" s="14">
        <v>67</v>
      </c>
      <c r="V44" s="25">
        <v>84.58</v>
      </c>
      <c r="W44" s="12">
        <v>40</v>
      </c>
      <c r="X44" s="12">
        <v>37</v>
      </c>
      <c r="Y44" s="12" t="s">
        <v>40</v>
      </c>
      <c r="Z44" s="12">
        <v>142</v>
      </c>
      <c r="AA44" s="30" t="s">
        <v>70</v>
      </c>
      <c r="AB44" s="30"/>
      <c r="AC44" s="30"/>
      <c r="AD44" s="31"/>
    </row>
    <row r="45" spans="1:30">
      <c r="A45" s="12">
        <v>2025</v>
      </c>
      <c r="B45" s="12" t="s">
        <v>189</v>
      </c>
      <c r="C45" s="13">
        <v>2025</v>
      </c>
      <c r="D45" s="12" t="s">
        <v>195</v>
      </c>
      <c r="E45" s="12">
        <v>2538110162</v>
      </c>
      <c r="F45" s="12" t="s">
        <v>240</v>
      </c>
      <c r="G45" s="14">
        <v>80</v>
      </c>
      <c r="H45" s="13">
        <v>7.05</v>
      </c>
      <c r="I45" s="14">
        <v>87.05</v>
      </c>
      <c r="J45" s="14">
        <v>86.247311827957</v>
      </c>
      <c r="K45" s="13">
        <v>1</v>
      </c>
      <c r="L45" s="13">
        <v>87.247311827957</v>
      </c>
      <c r="M45" s="14">
        <v>77.625</v>
      </c>
      <c r="N45" s="13">
        <v>0</v>
      </c>
      <c r="O45" s="14">
        <v>77.625</v>
      </c>
      <c r="P45" s="14">
        <v>60</v>
      </c>
      <c r="Q45" s="14">
        <v>0</v>
      </c>
      <c r="R45" s="14">
        <v>60</v>
      </c>
      <c r="S45" s="14">
        <v>60</v>
      </c>
      <c r="T45" s="13">
        <v>10.66</v>
      </c>
      <c r="U45" s="14">
        <v>70.66</v>
      </c>
      <c r="V45" s="25">
        <v>84.5547338709678</v>
      </c>
      <c r="W45" s="12">
        <v>41</v>
      </c>
      <c r="X45" s="12">
        <v>40</v>
      </c>
      <c r="Y45" s="12" t="s">
        <v>40</v>
      </c>
      <c r="Z45" s="12">
        <v>142</v>
      </c>
      <c r="AA45" s="30" t="s">
        <v>70</v>
      </c>
      <c r="AB45" s="30"/>
      <c r="AC45" s="30"/>
      <c r="AD45" s="31"/>
    </row>
    <row r="46" spans="1:30">
      <c r="A46" s="12">
        <v>2025</v>
      </c>
      <c r="B46" s="12" t="s">
        <v>189</v>
      </c>
      <c r="C46" s="13">
        <v>2025</v>
      </c>
      <c r="D46" s="12" t="s">
        <v>193</v>
      </c>
      <c r="E46" s="12">
        <v>2538110104</v>
      </c>
      <c r="F46" s="12" t="s">
        <v>241</v>
      </c>
      <c r="G46" s="14">
        <v>80</v>
      </c>
      <c r="H46" s="13">
        <v>3.875</v>
      </c>
      <c r="I46" s="14">
        <v>83.875</v>
      </c>
      <c r="J46" s="14">
        <v>86.7849462365591</v>
      </c>
      <c r="K46" s="13">
        <v>1</v>
      </c>
      <c r="L46" s="13">
        <v>87.7849462365591</v>
      </c>
      <c r="M46" s="14">
        <v>80.6</v>
      </c>
      <c r="N46" s="13">
        <v>0</v>
      </c>
      <c r="O46" s="14">
        <v>80.6</v>
      </c>
      <c r="P46" s="14">
        <v>60</v>
      </c>
      <c r="Q46" s="14">
        <v>0</v>
      </c>
      <c r="R46" s="14">
        <v>60</v>
      </c>
      <c r="S46" s="14">
        <v>60</v>
      </c>
      <c r="T46" s="13">
        <v>5.365</v>
      </c>
      <c r="U46" s="14">
        <v>65.365</v>
      </c>
      <c r="V46" s="25">
        <v>84.5244596774193</v>
      </c>
      <c r="W46" s="12">
        <v>42</v>
      </c>
      <c r="X46" s="12">
        <v>33</v>
      </c>
      <c r="Y46" s="12" t="s">
        <v>40</v>
      </c>
      <c r="Z46" s="12">
        <v>142</v>
      </c>
      <c r="AA46" s="30" t="s">
        <v>70</v>
      </c>
      <c r="AB46" s="30"/>
      <c r="AC46" s="30"/>
      <c r="AD46" s="31"/>
    </row>
    <row r="47" spans="1:30">
      <c r="A47" s="12">
        <v>2025</v>
      </c>
      <c r="B47" s="12" t="s">
        <v>189</v>
      </c>
      <c r="C47" s="13">
        <v>2025</v>
      </c>
      <c r="D47" s="12" t="s">
        <v>195</v>
      </c>
      <c r="E47" s="12">
        <v>2415110013</v>
      </c>
      <c r="F47" s="12" t="s">
        <v>242</v>
      </c>
      <c r="G47" s="14">
        <v>80</v>
      </c>
      <c r="H47" s="13">
        <v>5.7</v>
      </c>
      <c r="I47" s="14">
        <v>85.7</v>
      </c>
      <c r="J47" s="14">
        <v>85.6</v>
      </c>
      <c r="K47" s="13">
        <v>1.5</v>
      </c>
      <c r="L47" s="13">
        <v>87.1</v>
      </c>
      <c r="M47" s="14">
        <v>81.6</v>
      </c>
      <c r="N47" s="13">
        <v>0</v>
      </c>
      <c r="O47" s="14">
        <v>81.6</v>
      </c>
      <c r="P47" s="14">
        <v>60</v>
      </c>
      <c r="Q47" s="14">
        <v>1</v>
      </c>
      <c r="R47" s="14">
        <v>61</v>
      </c>
      <c r="S47" s="14">
        <v>60</v>
      </c>
      <c r="T47" s="13">
        <v>8.8</v>
      </c>
      <c r="U47" s="14">
        <v>68.8</v>
      </c>
      <c r="V47" s="25">
        <v>84.465</v>
      </c>
      <c r="W47" s="12">
        <v>43</v>
      </c>
      <c r="X47" s="12">
        <v>50</v>
      </c>
      <c r="Y47" s="12" t="s">
        <v>40</v>
      </c>
      <c r="Z47" s="12">
        <v>142</v>
      </c>
      <c r="AA47" s="30" t="s">
        <v>70</v>
      </c>
      <c r="AB47" s="30"/>
      <c r="AC47" s="30"/>
      <c r="AD47" s="31"/>
    </row>
    <row r="48" spans="1:30">
      <c r="A48" s="12">
        <v>2025</v>
      </c>
      <c r="B48" s="12" t="s">
        <v>189</v>
      </c>
      <c r="C48" s="13">
        <v>2025</v>
      </c>
      <c r="D48" s="12" t="s">
        <v>195</v>
      </c>
      <c r="E48" s="12">
        <v>2538110158</v>
      </c>
      <c r="F48" s="12" t="s">
        <v>243</v>
      </c>
      <c r="G48" s="14">
        <v>80</v>
      </c>
      <c r="H48" s="13">
        <v>0.9</v>
      </c>
      <c r="I48" s="14">
        <v>80.9</v>
      </c>
      <c r="J48" s="14">
        <v>84.3333333333333</v>
      </c>
      <c r="K48" s="13">
        <v>3</v>
      </c>
      <c r="L48" s="13">
        <v>87.3333333333333</v>
      </c>
      <c r="M48" s="14">
        <v>77.7</v>
      </c>
      <c r="N48" s="13">
        <v>0</v>
      </c>
      <c r="O48" s="14">
        <v>77.7</v>
      </c>
      <c r="P48" s="14">
        <v>60</v>
      </c>
      <c r="Q48" s="14">
        <v>0</v>
      </c>
      <c r="R48" s="14">
        <v>60</v>
      </c>
      <c r="S48" s="14">
        <v>60</v>
      </c>
      <c r="T48" s="13">
        <v>16.24</v>
      </c>
      <c r="U48" s="14">
        <v>76.24</v>
      </c>
      <c r="V48" s="25">
        <v>84.287</v>
      </c>
      <c r="W48" s="12">
        <v>44</v>
      </c>
      <c r="X48" s="12">
        <v>66</v>
      </c>
      <c r="Y48" s="12" t="s">
        <v>40</v>
      </c>
      <c r="Z48" s="12">
        <v>142</v>
      </c>
      <c r="AA48" s="30" t="s">
        <v>70</v>
      </c>
      <c r="AB48" s="30"/>
      <c r="AC48" s="30"/>
      <c r="AD48" s="31"/>
    </row>
    <row r="49" spans="1:30">
      <c r="A49" s="12">
        <v>2025</v>
      </c>
      <c r="B49" s="12" t="s">
        <v>189</v>
      </c>
      <c r="C49" s="13">
        <v>2025</v>
      </c>
      <c r="D49" s="12" t="s">
        <v>193</v>
      </c>
      <c r="E49" s="12">
        <v>2538110099</v>
      </c>
      <c r="F49" s="12" t="s">
        <v>244</v>
      </c>
      <c r="G49" s="14">
        <v>80</v>
      </c>
      <c r="H49" s="13">
        <v>3.8</v>
      </c>
      <c r="I49" s="14">
        <v>83.8</v>
      </c>
      <c r="J49" s="14">
        <v>85.9032258064516</v>
      </c>
      <c r="K49" s="13">
        <v>1</v>
      </c>
      <c r="L49" s="13">
        <v>86.9032258064516</v>
      </c>
      <c r="M49" s="14">
        <v>82.6</v>
      </c>
      <c r="N49" s="13">
        <v>0</v>
      </c>
      <c r="O49" s="14">
        <v>82.6</v>
      </c>
      <c r="P49" s="14">
        <v>60</v>
      </c>
      <c r="Q49" s="14">
        <v>0</v>
      </c>
      <c r="R49" s="14">
        <v>60</v>
      </c>
      <c r="S49" s="14">
        <v>60</v>
      </c>
      <c r="T49" s="13">
        <v>10</v>
      </c>
      <c r="U49" s="14">
        <v>70</v>
      </c>
      <c r="V49" s="25">
        <v>84.1874193548387</v>
      </c>
      <c r="W49" s="12">
        <v>45</v>
      </c>
      <c r="X49" s="12">
        <v>44</v>
      </c>
      <c r="Y49" s="12" t="s">
        <v>40</v>
      </c>
      <c r="Z49" s="12">
        <v>142</v>
      </c>
      <c r="AA49" s="30" t="s">
        <v>70</v>
      </c>
      <c r="AB49" s="30"/>
      <c r="AC49" s="30"/>
      <c r="AD49" s="31"/>
    </row>
    <row r="50" spans="1:30">
      <c r="A50" s="12">
        <v>2025</v>
      </c>
      <c r="B50" s="12" t="s">
        <v>189</v>
      </c>
      <c r="C50" s="13">
        <v>2025</v>
      </c>
      <c r="D50" s="12" t="s">
        <v>190</v>
      </c>
      <c r="E50" s="12">
        <v>2538110144</v>
      </c>
      <c r="F50" s="12" t="s">
        <v>245</v>
      </c>
      <c r="G50" s="14">
        <v>80</v>
      </c>
      <c r="H50" s="13">
        <v>11.825</v>
      </c>
      <c r="I50" s="14">
        <v>91.825</v>
      </c>
      <c r="J50" s="14">
        <v>86.1612903225806</v>
      </c>
      <c r="K50" s="13">
        <v>0.075</v>
      </c>
      <c r="L50" s="13">
        <v>86.2362903225806</v>
      </c>
      <c r="M50" s="14">
        <v>75.8</v>
      </c>
      <c r="N50" s="13">
        <v>0</v>
      </c>
      <c r="O50" s="14">
        <v>78.5</v>
      </c>
      <c r="P50" s="14">
        <v>60</v>
      </c>
      <c r="Q50" s="14">
        <v>12</v>
      </c>
      <c r="R50" s="14">
        <v>72</v>
      </c>
      <c r="S50" s="14">
        <v>60</v>
      </c>
      <c r="T50" s="13">
        <v>-5</v>
      </c>
      <c r="U50" s="14">
        <v>55</v>
      </c>
      <c r="V50" s="25">
        <v>84.1347177419355</v>
      </c>
      <c r="W50" s="12">
        <v>46</v>
      </c>
      <c r="X50" s="12">
        <v>42</v>
      </c>
      <c r="Y50" s="12" t="s">
        <v>40</v>
      </c>
      <c r="Z50" s="12">
        <v>142</v>
      </c>
      <c r="AA50" s="30" t="s">
        <v>70</v>
      </c>
      <c r="AB50" s="30"/>
      <c r="AC50" s="30"/>
      <c r="AD50" s="31"/>
    </row>
    <row r="51" spans="1:30">
      <c r="A51" s="12">
        <v>2025</v>
      </c>
      <c r="B51" s="12" t="s">
        <v>189</v>
      </c>
      <c r="C51" s="13">
        <v>2025</v>
      </c>
      <c r="D51" s="12" t="s">
        <v>197</v>
      </c>
      <c r="E51" s="12">
        <v>2421110186</v>
      </c>
      <c r="F51" s="12" t="s">
        <v>246</v>
      </c>
      <c r="G51" s="14">
        <v>80</v>
      </c>
      <c r="H51" s="13">
        <v>8.675</v>
      </c>
      <c r="I51" s="14">
        <v>88.675</v>
      </c>
      <c r="J51" s="14">
        <v>84.1827957</v>
      </c>
      <c r="K51" s="13">
        <v>1.5</v>
      </c>
      <c r="L51" s="13">
        <v>85.6827957</v>
      </c>
      <c r="M51" s="14">
        <v>79.5</v>
      </c>
      <c r="N51" s="13">
        <v>0</v>
      </c>
      <c r="O51" s="14">
        <v>79.5</v>
      </c>
      <c r="P51" s="14">
        <v>60</v>
      </c>
      <c r="Q51" s="14">
        <v>3</v>
      </c>
      <c r="R51" s="14">
        <v>63</v>
      </c>
      <c r="S51" s="14">
        <v>60</v>
      </c>
      <c r="T51" s="13">
        <v>17</v>
      </c>
      <c r="U51" s="14">
        <v>77</v>
      </c>
      <c r="V51" s="25">
        <v>84.104596775</v>
      </c>
      <c r="W51" s="12">
        <v>47</v>
      </c>
      <c r="X51" s="12">
        <v>68</v>
      </c>
      <c r="Y51" s="12" t="s">
        <v>40</v>
      </c>
      <c r="Z51" s="12">
        <v>142</v>
      </c>
      <c r="AA51" s="30" t="s">
        <v>70</v>
      </c>
      <c r="AB51" s="30"/>
      <c r="AC51" s="30"/>
      <c r="AD51" s="31"/>
    </row>
    <row r="52" spans="1:30">
      <c r="A52" s="12">
        <v>2025</v>
      </c>
      <c r="B52" s="12" t="s">
        <v>189</v>
      </c>
      <c r="C52" s="13">
        <v>2025</v>
      </c>
      <c r="D52" s="12" t="s">
        <v>195</v>
      </c>
      <c r="E52" s="12">
        <v>2538110164</v>
      </c>
      <c r="F52" s="12" t="s">
        <v>247</v>
      </c>
      <c r="G52" s="14">
        <v>80</v>
      </c>
      <c r="H52" s="13">
        <v>6.375</v>
      </c>
      <c r="I52" s="14">
        <v>86.375</v>
      </c>
      <c r="J52" s="14">
        <v>85.7311827956989</v>
      </c>
      <c r="K52" s="13">
        <v>1</v>
      </c>
      <c r="L52" s="13">
        <v>86.7311827956989</v>
      </c>
      <c r="M52" s="14">
        <v>80.075</v>
      </c>
      <c r="N52" s="13">
        <v>0</v>
      </c>
      <c r="O52" s="14">
        <v>80.075</v>
      </c>
      <c r="P52" s="14">
        <v>60</v>
      </c>
      <c r="Q52" s="14">
        <v>0</v>
      </c>
      <c r="R52" s="14">
        <v>60</v>
      </c>
      <c r="S52" s="14">
        <v>60</v>
      </c>
      <c r="T52" s="13">
        <v>8</v>
      </c>
      <c r="U52" s="14">
        <v>68</v>
      </c>
      <c r="V52" s="25">
        <v>84.0896370967742</v>
      </c>
      <c r="W52" s="12">
        <v>48</v>
      </c>
      <c r="X52" s="12">
        <v>47</v>
      </c>
      <c r="Y52" s="12" t="s">
        <v>40</v>
      </c>
      <c r="Z52" s="12">
        <v>142</v>
      </c>
      <c r="AA52" s="30" t="s">
        <v>70</v>
      </c>
      <c r="AB52" s="30"/>
      <c r="AC52" s="30"/>
      <c r="AD52" s="31"/>
    </row>
    <row r="53" spans="1:30">
      <c r="A53" s="12">
        <v>2025</v>
      </c>
      <c r="B53" s="12" t="s">
        <v>189</v>
      </c>
      <c r="C53" s="13">
        <v>2025</v>
      </c>
      <c r="D53" s="12" t="s">
        <v>193</v>
      </c>
      <c r="E53" s="12">
        <v>2538110103</v>
      </c>
      <c r="F53" s="12" t="s">
        <v>248</v>
      </c>
      <c r="G53" s="14">
        <v>80</v>
      </c>
      <c r="H53" s="13">
        <v>4.125</v>
      </c>
      <c r="I53" s="14">
        <v>84.125</v>
      </c>
      <c r="J53" s="14">
        <v>86.5483870967742</v>
      </c>
      <c r="K53" s="13">
        <v>1</v>
      </c>
      <c r="L53" s="13">
        <v>87.5483870967742</v>
      </c>
      <c r="M53" s="14">
        <v>78</v>
      </c>
      <c r="N53" s="13">
        <v>0</v>
      </c>
      <c r="O53" s="14">
        <v>78</v>
      </c>
      <c r="P53" s="14">
        <v>60</v>
      </c>
      <c r="Q53" s="14">
        <v>0</v>
      </c>
      <c r="R53" s="14">
        <v>60</v>
      </c>
      <c r="S53" s="14">
        <v>60</v>
      </c>
      <c r="T53" s="13">
        <v>1</v>
      </c>
      <c r="U53" s="14">
        <v>61</v>
      </c>
      <c r="V53" s="25">
        <v>84.0237903225807</v>
      </c>
      <c r="W53" s="12">
        <v>49</v>
      </c>
      <c r="X53" s="12">
        <v>34</v>
      </c>
      <c r="Y53" s="12" t="s">
        <v>40</v>
      </c>
      <c r="Z53" s="12">
        <v>142</v>
      </c>
      <c r="AA53" s="30" t="s">
        <v>70</v>
      </c>
      <c r="AB53" s="30"/>
      <c r="AC53" s="30"/>
      <c r="AD53" s="31"/>
    </row>
    <row r="54" spans="1:30">
      <c r="A54" s="12">
        <v>2025</v>
      </c>
      <c r="B54" s="12" t="s">
        <v>189</v>
      </c>
      <c r="C54" s="13">
        <v>2025</v>
      </c>
      <c r="D54" s="12" t="s">
        <v>197</v>
      </c>
      <c r="E54" s="12">
        <v>2401110168</v>
      </c>
      <c r="F54" s="12" t="s">
        <v>249</v>
      </c>
      <c r="G54" s="14">
        <v>80</v>
      </c>
      <c r="H54" s="13">
        <v>9.875</v>
      </c>
      <c r="I54" s="14">
        <v>89.875</v>
      </c>
      <c r="J54" s="14">
        <v>83.90322581</v>
      </c>
      <c r="K54" s="13">
        <v>1.5</v>
      </c>
      <c r="L54" s="13">
        <v>85.40322581</v>
      </c>
      <c r="M54" s="14">
        <v>81.25</v>
      </c>
      <c r="N54" s="13">
        <v>0</v>
      </c>
      <c r="O54" s="14">
        <v>81.25</v>
      </c>
      <c r="P54" s="14">
        <v>60</v>
      </c>
      <c r="Q54" s="14">
        <v>0</v>
      </c>
      <c r="R54" s="14">
        <v>60</v>
      </c>
      <c r="S54" s="14">
        <v>60</v>
      </c>
      <c r="T54" s="13">
        <v>17</v>
      </c>
      <c r="U54" s="14">
        <v>77</v>
      </c>
      <c r="V54" s="25">
        <v>83.9524193575</v>
      </c>
      <c r="W54" s="12">
        <v>50</v>
      </c>
      <c r="X54" s="12">
        <v>72</v>
      </c>
      <c r="Y54" s="12" t="s">
        <v>40</v>
      </c>
      <c r="Z54" s="12">
        <v>142</v>
      </c>
      <c r="AA54" s="30" t="s">
        <v>70</v>
      </c>
      <c r="AB54" s="30"/>
      <c r="AC54" s="30"/>
      <c r="AD54" s="31"/>
    </row>
    <row r="55" spans="1:30">
      <c r="A55" s="12">
        <v>2025</v>
      </c>
      <c r="B55" s="12" t="s">
        <v>189</v>
      </c>
      <c r="C55" s="13">
        <v>2025</v>
      </c>
      <c r="D55" s="12" t="s">
        <v>193</v>
      </c>
      <c r="E55" s="12">
        <v>2534110135</v>
      </c>
      <c r="F55" s="12" t="s">
        <v>250</v>
      </c>
      <c r="G55" s="14">
        <v>80</v>
      </c>
      <c r="H55" s="13">
        <v>1</v>
      </c>
      <c r="I55" s="14">
        <v>81</v>
      </c>
      <c r="J55" s="14">
        <v>85.7708333333333</v>
      </c>
      <c r="K55" s="13">
        <v>1</v>
      </c>
      <c r="L55" s="13">
        <v>86.7708333333333</v>
      </c>
      <c r="M55" s="14">
        <v>85.025</v>
      </c>
      <c r="N55" s="13">
        <v>0</v>
      </c>
      <c r="O55" s="14">
        <v>85.025</v>
      </c>
      <c r="P55" s="14">
        <v>60</v>
      </c>
      <c r="Q55" s="14">
        <v>0</v>
      </c>
      <c r="R55" s="14">
        <v>60</v>
      </c>
      <c r="S55" s="14">
        <v>60</v>
      </c>
      <c r="T55" s="13">
        <v>10</v>
      </c>
      <c r="U55" s="14">
        <v>70</v>
      </c>
      <c r="V55" s="25">
        <v>83.929375</v>
      </c>
      <c r="W55" s="12">
        <v>51</v>
      </c>
      <c r="X55" s="12">
        <v>46</v>
      </c>
      <c r="Y55" s="12" t="s">
        <v>40</v>
      </c>
      <c r="Z55" s="12">
        <v>142</v>
      </c>
      <c r="AA55" s="30" t="s">
        <v>70</v>
      </c>
      <c r="AB55" s="30"/>
      <c r="AC55" s="30"/>
      <c r="AD55" s="31"/>
    </row>
    <row r="56" spans="1:30">
      <c r="A56" s="12">
        <v>2025</v>
      </c>
      <c r="B56" s="12" t="s">
        <v>189</v>
      </c>
      <c r="C56" s="13">
        <v>2025</v>
      </c>
      <c r="D56" s="12" t="s">
        <v>190</v>
      </c>
      <c r="E56" s="12">
        <v>2538110151</v>
      </c>
      <c r="F56" s="12" t="s">
        <v>251</v>
      </c>
      <c r="G56" s="14">
        <v>80</v>
      </c>
      <c r="H56" s="13">
        <v>3.975</v>
      </c>
      <c r="I56" s="14">
        <v>83.975</v>
      </c>
      <c r="J56" s="14">
        <v>83.9247311827957</v>
      </c>
      <c r="K56" s="13">
        <v>1</v>
      </c>
      <c r="L56" s="13">
        <v>84.9247311827957</v>
      </c>
      <c r="M56" s="14">
        <v>93.4</v>
      </c>
      <c r="N56" s="13">
        <v>0</v>
      </c>
      <c r="O56" s="14">
        <v>93.4</v>
      </c>
      <c r="P56" s="14">
        <v>60</v>
      </c>
      <c r="Q56" s="14">
        <v>3</v>
      </c>
      <c r="R56" s="14">
        <v>63</v>
      </c>
      <c r="S56" s="14">
        <v>60</v>
      </c>
      <c r="T56" s="13">
        <v>19</v>
      </c>
      <c r="U56" s="14">
        <v>79</v>
      </c>
      <c r="V56" s="25">
        <v>83.86</v>
      </c>
      <c r="W56" s="12">
        <v>52</v>
      </c>
      <c r="X56" s="12">
        <v>71</v>
      </c>
      <c r="Y56" s="12" t="s">
        <v>40</v>
      </c>
      <c r="Z56" s="12">
        <v>142</v>
      </c>
      <c r="AA56" s="30" t="s">
        <v>70</v>
      </c>
      <c r="AB56" s="30"/>
      <c r="AC56" s="30"/>
      <c r="AD56" s="31"/>
    </row>
    <row r="57" spans="1:30">
      <c r="A57" s="12">
        <v>2025</v>
      </c>
      <c r="B57" s="12" t="s">
        <v>189</v>
      </c>
      <c r="C57" s="13">
        <v>2025</v>
      </c>
      <c r="D57" s="12" t="s">
        <v>195</v>
      </c>
      <c r="E57" s="12">
        <v>2538110032</v>
      </c>
      <c r="F57" s="12" t="s">
        <v>252</v>
      </c>
      <c r="G57" s="14">
        <v>80</v>
      </c>
      <c r="H57" s="13">
        <v>4.075</v>
      </c>
      <c r="I57" s="14">
        <v>84.075</v>
      </c>
      <c r="J57" s="14">
        <v>85.66</v>
      </c>
      <c r="K57" s="13">
        <v>1</v>
      </c>
      <c r="L57" s="13">
        <v>86.66</v>
      </c>
      <c r="M57" s="14">
        <v>81.9</v>
      </c>
      <c r="N57" s="13">
        <v>0</v>
      </c>
      <c r="O57" s="14">
        <v>81.9</v>
      </c>
      <c r="P57" s="14">
        <v>60</v>
      </c>
      <c r="Q57" s="14">
        <v>0</v>
      </c>
      <c r="R57" s="14">
        <v>60</v>
      </c>
      <c r="S57" s="14">
        <v>60</v>
      </c>
      <c r="T57" s="13">
        <v>5.98</v>
      </c>
      <c r="U57" s="14">
        <v>65.98</v>
      </c>
      <c r="V57" s="25">
        <v>83.7965</v>
      </c>
      <c r="W57" s="12">
        <v>53</v>
      </c>
      <c r="X57" s="12">
        <v>48</v>
      </c>
      <c r="Y57" s="12" t="s">
        <v>40</v>
      </c>
      <c r="Z57" s="12">
        <v>142</v>
      </c>
      <c r="AA57" s="30" t="s">
        <v>70</v>
      </c>
      <c r="AB57" s="30"/>
      <c r="AC57" s="30"/>
      <c r="AD57" s="31"/>
    </row>
    <row r="58" spans="1:30">
      <c r="A58" s="12">
        <v>2025</v>
      </c>
      <c r="B58" s="12" t="s">
        <v>189</v>
      </c>
      <c r="C58" s="13">
        <v>2025</v>
      </c>
      <c r="D58" s="12" t="s">
        <v>197</v>
      </c>
      <c r="E58" s="12">
        <v>2538110195</v>
      </c>
      <c r="F58" s="12" t="s">
        <v>253</v>
      </c>
      <c r="G58" s="14">
        <v>80</v>
      </c>
      <c r="H58" s="13">
        <v>0.75</v>
      </c>
      <c r="I58" s="14">
        <v>80.75</v>
      </c>
      <c r="J58" s="14">
        <v>86.33333333</v>
      </c>
      <c r="K58" s="13">
        <v>1</v>
      </c>
      <c r="L58" s="13">
        <v>87.33333333</v>
      </c>
      <c r="M58" s="14">
        <v>70</v>
      </c>
      <c r="N58" s="13">
        <v>0</v>
      </c>
      <c r="O58" s="14">
        <v>70</v>
      </c>
      <c r="P58" s="14">
        <v>60</v>
      </c>
      <c r="Q58" s="14">
        <v>0</v>
      </c>
      <c r="R58" s="14">
        <v>60</v>
      </c>
      <c r="S58" s="14">
        <v>60</v>
      </c>
      <c r="T58" s="13">
        <v>12.8</v>
      </c>
      <c r="U58" s="14">
        <v>72.8</v>
      </c>
      <c r="V58" s="25">
        <v>83.7149999975</v>
      </c>
      <c r="W58" s="12">
        <v>54</v>
      </c>
      <c r="X58" s="12">
        <v>38</v>
      </c>
      <c r="Y58" s="12" t="s">
        <v>40</v>
      </c>
      <c r="Z58" s="12">
        <v>142</v>
      </c>
      <c r="AA58" s="30" t="s">
        <v>70</v>
      </c>
      <c r="AB58" s="30"/>
      <c r="AC58" s="30"/>
      <c r="AD58" s="31"/>
    </row>
    <row r="59" spans="1:30">
      <c r="A59" s="12">
        <v>2025</v>
      </c>
      <c r="B59" s="12" t="s">
        <v>189</v>
      </c>
      <c r="C59" s="13">
        <v>2025</v>
      </c>
      <c r="D59" s="12" t="s">
        <v>193</v>
      </c>
      <c r="E59" s="12">
        <v>2538110121</v>
      </c>
      <c r="F59" s="12" t="s">
        <v>254</v>
      </c>
      <c r="G59" s="14">
        <v>80</v>
      </c>
      <c r="H59" s="13">
        <v>1.775</v>
      </c>
      <c r="I59" s="14">
        <v>81.775</v>
      </c>
      <c r="J59" s="14">
        <v>87.6666666666667</v>
      </c>
      <c r="K59" s="13">
        <v>1</v>
      </c>
      <c r="L59" s="13">
        <v>88.6666666666667</v>
      </c>
      <c r="M59" s="14">
        <v>59.7</v>
      </c>
      <c r="N59" s="13">
        <v>0</v>
      </c>
      <c r="O59" s="14">
        <v>59.7</v>
      </c>
      <c r="P59" s="14">
        <v>60</v>
      </c>
      <c r="Q59" s="14">
        <v>0</v>
      </c>
      <c r="R59" s="14">
        <v>60</v>
      </c>
      <c r="S59" s="14">
        <v>60</v>
      </c>
      <c r="T59" s="13">
        <v>0.22</v>
      </c>
      <c r="U59" s="14">
        <v>60.22</v>
      </c>
      <c r="V59" s="25">
        <v>83.6735</v>
      </c>
      <c r="W59" s="12">
        <v>55</v>
      </c>
      <c r="X59" s="12">
        <v>22</v>
      </c>
      <c r="Y59" s="12" t="s">
        <v>40</v>
      </c>
      <c r="Z59" s="12">
        <v>142</v>
      </c>
      <c r="AA59" s="30" t="s">
        <v>64</v>
      </c>
      <c r="AB59" s="30"/>
      <c r="AC59" s="30"/>
      <c r="AD59" s="31"/>
    </row>
    <row r="60" spans="1:30">
      <c r="A60" s="12">
        <v>2025</v>
      </c>
      <c r="B60" s="12" t="s">
        <v>189</v>
      </c>
      <c r="C60" s="13">
        <v>2025</v>
      </c>
      <c r="D60" s="12" t="s">
        <v>190</v>
      </c>
      <c r="E60" s="12">
        <v>2538110140</v>
      </c>
      <c r="F60" s="12" t="s">
        <v>255</v>
      </c>
      <c r="G60" s="14">
        <v>80</v>
      </c>
      <c r="H60" s="13">
        <v>1.875</v>
      </c>
      <c r="I60" s="14">
        <v>81.875</v>
      </c>
      <c r="J60" s="14">
        <v>85.3870967741936</v>
      </c>
      <c r="K60" s="13">
        <v>1</v>
      </c>
      <c r="L60" s="13">
        <v>86.3870967741936</v>
      </c>
      <c r="M60" s="14">
        <v>86.35</v>
      </c>
      <c r="N60" s="13">
        <v>0</v>
      </c>
      <c r="O60" s="14">
        <v>86.35</v>
      </c>
      <c r="P60" s="14">
        <v>60</v>
      </c>
      <c r="Q60" s="14">
        <v>0</v>
      </c>
      <c r="R60" s="14">
        <v>60</v>
      </c>
      <c r="S60" s="14">
        <v>60</v>
      </c>
      <c r="T60" s="13">
        <v>3</v>
      </c>
      <c r="U60" s="14">
        <v>63</v>
      </c>
      <c r="V60" s="25">
        <v>83.4453225806452</v>
      </c>
      <c r="W60" s="12">
        <v>56</v>
      </c>
      <c r="X60" s="12">
        <v>52</v>
      </c>
      <c r="Y60" s="12" t="s">
        <v>40</v>
      </c>
      <c r="Z60" s="12">
        <v>142</v>
      </c>
      <c r="AA60" s="30" t="s">
        <v>70</v>
      </c>
      <c r="AB60" s="30"/>
      <c r="AC60" s="30"/>
      <c r="AD60" s="31"/>
    </row>
    <row r="61" spans="1:30">
      <c r="A61" s="12">
        <v>2025</v>
      </c>
      <c r="B61" s="12" t="s">
        <v>189</v>
      </c>
      <c r="C61" s="13">
        <v>2025</v>
      </c>
      <c r="D61" s="12" t="s">
        <v>195</v>
      </c>
      <c r="E61" s="12">
        <v>2538110156</v>
      </c>
      <c r="F61" s="12" t="s">
        <v>256</v>
      </c>
      <c r="G61" s="14">
        <v>80</v>
      </c>
      <c r="H61" s="13">
        <v>1.3</v>
      </c>
      <c r="I61" s="14">
        <v>81.3</v>
      </c>
      <c r="J61" s="14">
        <v>85.3440860215054</v>
      </c>
      <c r="K61" s="13">
        <v>1</v>
      </c>
      <c r="L61" s="13">
        <v>86.3440860215054</v>
      </c>
      <c r="M61" s="14">
        <v>82.53</v>
      </c>
      <c r="N61" s="13">
        <v>0</v>
      </c>
      <c r="O61" s="14">
        <v>82.53</v>
      </c>
      <c r="P61" s="14">
        <v>60</v>
      </c>
      <c r="Q61" s="14">
        <v>0</v>
      </c>
      <c r="R61" s="14">
        <v>60</v>
      </c>
      <c r="S61" s="14">
        <v>60</v>
      </c>
      <c r="T61" s="13">
        <v>8.05</v>
      </c>
      <c r="U61" s="14">
        <v>68.05</v>
      </c>
      <c r="V61" s="25">
        <v>83.417064516129</v>
      </c>
      <c r="W61" s="12">
        <v>57</v>
      </c>
      <c r="X61" s="12">
        <v>54</v>
      </c>
      <c r="Y61" s="12" t="s">
        <v>40</v>
      </c>
      <c r="Z61" s="12">
        <v>142</v>
      </c>
      <c r="AA61" s="30" t="s">
        <v>70</v>
      </c>
      <c r="AB61" s="30"/>
      <c r="AC61" s="30"/>
      <c r="AD61" s="31"/>
    </row>
    <row r="62" spans="1:30">
      <c r="A62" s="12">
        <v>2025</v>
      </c>
      <c r="B62" s="12" t="s">
        <v>189</v>
      </c>
      <c r="C62" s="13">
        <v>2025</v>
      </c>
      <c r="D62" s="12" t="s">
        <v>197</v>
      </c>
      <c r="E62" s="12">
        <v>2538110207</v>
      </c>
      <c r="F62" s="12" t="s">
        <v>257</v>
      </c>
      <c r="G62" s="14">
        <v>80</v>
      </c>
      <c r="H62" s="13">
        <v>1.875</v>
      </c>
      <c r="I62" s="14">
        <v>81.875</v>
      </c>
      <c r="J62" s="14">
        <v>87.34408602</v>
      </c>
      <c r="K62" s="13">
        <v>1</v>
      </c>
      <c r="L62" s="13">
        <v>88.34408602</v>
      </c>
      <c r="M62" s="14">
        <v>59.15</v>
      </c>
      <c r="N62" s="13">
        <v>0</v>
      </c>
      <c r="O62" s="14">
        <v>59.15</v>
      </c>
      <c r="P62" s="14">
        <v>60</v>
      </c>
      <c r="Q62" s="14">
        <v>0</v>
      </c>
      <c r="R62" s="14">
        <v>60</v>
      </c>
      <c r="S62" s="14">
        <v>60</v>
      </c>
      <c r="T62" s="13">
        <v>-1.84</v>
      </c>
      <c r="U62" s="14">
        <v>58.16</v>
      </c>
      <c r="V62" s="25">
        <v>83.3111</v>
      </c>
      <c r="W62" s="12">
        <v>58</v>
      </c>
      <c r="X62" s="12">
        <v>27</v>
      </c>
      <c r="Y62" s="12" t="s">
        <v>40</v>
      </c>
      <c r="Z62" s="12">
        <v>142</v>
      </c>
      <c r="AA62" s="30" t="s">
        <v>64</v>
      </c>
      <c r="AB62" s="30"/>
      <c r="AC62" s="30"/>
      <c r="AD62" s="31"/>
    </row>
    <row r="63" spans="1:30">
      <c r="A63" s="12">
        <v>2025</v>
      </c>
      <c r="B63" s="12" t="s">
        <v>189</v>
      </c>
      <c r="C63" s="13">
        <v>2025</v>
      </c>
      <c r="D63" s="12" t="s">
        <v>190</v>
      </c>
      <c r="E63" s="12">
        <v>2538110133</v>
      </c>
      <c r="F63" s="12" t="s">
        <v>258</v>
      </c>
      <c r="G63" s="14">
        <v>80</v>
      </c>
      <c r="H63" s="13">
        <v>5.775</v>
      </c>
      <c r="I63" s="14">
        <v>85.775</v>
      </c>
      <c r="J63" s="14">
        <v>85.0860215053764</v>
      </c>
      <c r="K63" s="13">
        <v>1</v>
      </c>
      <c r="L63" s="13">
        <v>86.0860215053764</v>
      </c>
      <c r="M63" s="14">
        <v>78.6</v>
      </c>
      <c r="N63" s="13">
        <v>0</v>
      </c>
      <c r="O63" s="14">
        <v>78.6</v>
      </c>
      <c r="P63" s="14">
        <v>60</v>
      </c>
      <c r="Q63" s="14">
        <v>0</v>
      </c>
      <c r="R63" s="14">
        <v>60</v>
      </c>
      <c r="S63" s="14">
        <v>60</v>
      </c>
      <c r="T63" s="13">
        <v>3</v>
      </c>
      <c r="U63" s="14">
        <v>63</v>
      </c>
      <c r="V63" s="25">
        <v>83.2220161290323</v>
      </c>
      <c r="W63" s="12">
        <v>59</v>
      </c>
      <c r="X63" s="12">
        <v>56</v>
      </c>
      <c r="Y63" s="12" t="s">
        <v>40</v>
      </c>
      <c r="Z63" s="12">
        <v>142</v>
      </c>
      <c r="AA63" s="30" t="s">
        <v>70</v>
      </c>
      <c r="AB63" s="30"/>
      <c r="AC63" s="30"/>
      <c r="AD63" s="31"/>
    </row>
    <row r="64" spans="1:30">
      <c r="A64" s="12">
        <v>2025</v>
      </c>
      <c r="B64" s="12" t="s">
        <v>189</v>
      </c>
      <c r="C64" s="13">
        <v>2025</v>
      </c>
      <c r="D64" s="12" t="s">
        <v>193</v>
      </c>
      <c r="E64" s="12">
        <v>2538110096</v>
      </c>
      <c r="F64" s="12" t="s">
        <v>259</v>
      </c>
      <c r="G64" s="14">
        <v>80</v>
      </c>
      <c r="H64" s="13">
        <v>3.475</v>
      </c>
      <c r="I64" s="14">
        <v>83.475</v>
      </c>
      <c r="J64" s="14">
        <v>85.2150537634409</v>
      </c>
      <c r="K64" s="13">
        <v>1</v>
      </c>
      <c r="L64" s="13">
        <v>86.2150537634409</v>
      </c>
      <c r="M64" s="14">
        <v>85.5</v>
      </c>
      <c r="N64" s="13">
        <v>0</v>
      </c>
      <c r="O64" s="14">
        <v>85.5</v>
      </c>
      <c r="P64" s="14">
        <v>60</v>
      </c>
      <c r="Q64" s="14">
        <v>1</v>
      </c>
      <c r="R64" s="14">
        <v>61</v>
      </c>
      <c r="S64" s="14">
        <v>60</v>
      </c>
      <c r="T64" s="13">
        <v>-2.32</v>
      </c>
      <c r="U64" s="14">
        <v>57.68</v>
      </c>
      <c r="V64" s="25">
        <v>83.2177903225807</v>
      </c>
      <c r="W64" s="12">
        <v>60</v>
      </c>
      <c r="X64" s="12">
        <v>55</v>
      </c>
      <c r="Y64" s="12" t="s">
        <v>40</v>
      </c>
      <c r="Z64" s="12">
        <v>142</v>
      </c>
      <c r="AA64" s="30" t="s">
        <v>70</v>
      </c>
      <c r="AB64" s="30"/>
      <c r="AC64" s="30"/>
      <c r="AD64" s="31"/>
    </row>
    <row r="65" spans="1:30">
      <c r="A65" s="12">
        <v>2025</v>
      </c>
      <c r="B65" s="12" t="s">
        <v>189</v>
      </c>
      <c r="C65" s="13">
        <v>2025</v>
      </c>
      <c r="D65" s="12" t="s">
        <v>190</v>
      </c>
      <c r="E65" s="12">
        <v>2534110138</v>
      </c>
      <c r="F65" s="12" t="s">
        <v>260</v>
      </c>
      <c r="G65" s="14">
        <v>80</v>
      </c>
      <c r="H65" s="13">
        <v>3.175</v>
      </c>
      <c r="I65" s="14">
        <v>83.175</v>
      </c>
      <c r="J65" s="14">
        <v>84.531914893617</v>
      </c>
      <c r="K65" s="13">
        <v>1.2</v>
      </c>
      <c r="L65" s="13">
        <v>85.731914893617</v>
      </c>
      <c r="M65" s="14">
        <v>86.95</v>
      </c>
      <c r="N65" s="13">
        <v>0</v>
      </c>
      <c r="O65" s="14">
        <v>86.95</v>
      </c>
      <c r="P65" s="14">
        <v>60</v>
      </c>
      <c r="Q65" s="14">
        <v>0</v>
      </c>
      <c r="R65" s="14">
        <v>60</v>
      </c>
      <c r="S65" s="14">
        <v>60</v>
      </c>
      <c r="T65" s="13">
        <v>4.5</v>
      </c>
      <c r="U65" s="14">
        <v>64.5</v>
      </c>
      <c r="V65" s="25">
        <v>83.1889361702128</v>
      </c>
      <c r="W65" s="12">
        <v>61</v>
      </c>
      <c r="X65" s="12">
        <v>64</v>
      </c>
      <c r="Y65" s="12" t="s">
        <v>40</v>
      </c>
      <c r="Z65" s="12">
        <v>142</v>
      </c>
      <c r="AA65" s="30"/>
      <c r="AB65" s="30"/>
      <c r="AC65" s="30"/>
      <c r="AD65" s="31"/>
    </row>
    <row r="66" spans="1:30">
      <c r="A66" s="12">
        <v>2025</v>
      </c>
      <c r="B66" s="12" t="s">
        <v>189</v>
      </c>
      <c r="C66" s="13">
        <v>2025</v>
      </c>
      <c r="D66" s="12" t="s">
        <v>195</v>
      </c>
      <c r="E66" s="12">
        <v>2538110172</v>
      </c>
      <c r="F66" s="12" t="s">
        <v>261</v>
      </c>
      <c r="G66" s="14">
        <v>80</v>
      </c>
      <c r="H66" s="13">
        <v>4.55</v>
      </c>
      <c r="I66" s="14">
        <v>84.55</v>
      </c>
      <c r="J66" s="14">
        <v>84.6989247311828</v>
      </c>
      <c r="K66" s="13">
        <v>1.2</v>
      </c>
      <c r="L66" s="13">
        <v>85.8989247311828</v>
      </c>
      <c r="M66" s="14">
        <v>85.75</v>
      </c>
      <c r="N66" s="13">
        <v>0</v>
      </c>
      <c r="O66" s="14">
        <v>85.75</v>
      </c>
      <c r="P66" s="14">
        <v>60</v>
      </c>
      <c r="Q66" s="14">
        <v>0</v>
      </c>
      <c r="R66" s="14">
        <v>60</v>
      </c>
      <c r="S66" s="14">
        <v>60</v>
      </c>
      <c r="T66" s="13">
        <v>0</v>
      </c>
      <c r="U66" s="14">
        <v>60</v>
      </c>
      <c r="V66" s="25">
        <v>83.1666935483871</v>
      </c>
      <c r="W66" s="12">
        <v>62</v>
      </c>
      <c r="X66" s="12">
        <v>60</v>
      </c>
      <c r="Y66" s="12" t="s">
        <v>40</v>
      </c>
      <c r="Z66" s="12">
        <v>142</v>
      </c>
      <c r="AA66" s="30"/>
      <c r="AB66" s="30"/>
      <c r="AC66" s="30"/>
      <c r="AD66" s="31"/>
    </row>
    <row r="67" spans="1:30">
      <c r="A67" s="12">
        <v>2025</v>
      </c>
      <c r="B67" s="12" t="s">
        <v>189</v>
      </c>
      <c r="C67" s="13">
        <v>2025</v>
      </c>
      <c r="D67" s="12" t="s">
        <v>195</v>
      </c>
      <c r="E67" s="12">
        <v>2538110159</v>
      </c>
      <c r="F67" s="12" t="s">
        <v>262</v>
      </c>
      <c r="G67" s="14">
        <v>80</v>
      </c>
      <c r="H67" s="13">
        <v>3.15</v>
      </c>
      <c r="I67" s="14">
        <v>83.15</v>
      </c>
      <c r="J67" s="14">
        <v>84.6989247311828</v>
      </c>
      <c r="K67" s="13">
        <v>1</v>
      </c>
      <c r="L67" s="13">
        <v>85.6989247311828</v>
      </c>
      <c r="M67" s="14">
        <v>85.5</v>
      </c>
      <c r="N67" s="13">
        <v>0</v>
      </c>
      <c r="O67" s="14">
        <v>85.5</v>
      </c>
      <c r="P67" s="14">
        <v>60</v>
      </c>
      <c r="Q67" s="14">
        <v>0</v>
      </c>
      <c r="R67" s="14">
        <v>60</v>
      </c>
      <c r="S67" s="14">
        <v>60</v>
      </c>
      <c r="T67" s="13">
        <v>5</v>
      </c>
      <c r="U67" s="14">
        <v>65</v>
      </c>
      <c r="V67" s="25">
        <v>83.1141935483871</v>
      </c>
      <c r="W67" s="12">
        <v>63</v>
      </c>
      <c r="X67" s="12">
        <v>60</v>
      </c>
      <c r="Y67" s="12" t="s">
        <v>40</v>
      </c>
      <c r="Z67" s="12">
        <v>142</v>
      </c>
      <c r="AA67" s="30"/>
      <c r="AB67" s="30"/>
      <c r="AC67" s="30"/>
      <c r="AD67" s="31"/>
    </row>
    <row r="68" spans="1:30">
      <c r="A68" s="12">
        <v>2025</v>
      </c>
      <c r="B68" s="12" t="s">
        <v>189</v>
      </c>
      <c r="C68" s="13">
        <v>2025</v>
      </c>
      <c r="D68" s="12" t="s">
        <v>197</v>
      </c>
      <c r="E68" s="12">
        <v>2534110248</v>
      </c>
      <c r="F68" s="12" t="s">
        <v>263</v>
      </c>
      <c r="G68" s="14">
        <v>80</v>
      </c>
      <c r="H68" s="13">
        <v>1.375</v>
      </c>
      <c r="I68" s="14">
        <v>81.375</v>
      </c>
      <c r="J68" s="14">
        <v>85.50526316</v>
      </c>
      <c r="K68" s="13">
        <v>0</v>
      </c>
      <c r="L68" s="13">
        <v>85.50526316</v>
      </c>
      <c r="M68" s="14">
        <v>86.95</v>
      </c>
      <c r="N68" s="13">
        <v>0</v>
      </c>
      <c r="O68" s="14">
        <v>86.95</v>
      </c>
      <c r="P68" s="14">
        <v>60</v>
      </c>
      <c r="Q68" s="14">
        <v>0</v>
      </c>
      <c r="R68" s="14">
        <v>60</v>
      </c>
      <c r="S68" s="14">
        <v>60</v>
      </c>
      <c r="T68" s="13">
        <v>8.5</v>
      </c>
      <c r="U68" s="14">
        <v>68.5</v>
      </c>
      <c r="V68" s="25">
        <v>83.03894737</v>
      </c>
      <c r="W68" s="12">
        <v>64</v>
      </c>
      <c r="X68" s="12">
        <v>51</v>
      </c>
      <c r="Y68" s="12" t="s">
        <v>40</v>
      </c>
      <c r="Z68" s="12">
        <v>142</v>
      </c>
      <c r="AA68" s="30"/>
      <c r="AB68" s="30"/>
      <c r="AC68" s="30"/>
      <c r="AD68" s="31"/>
    </row>
    <row r="69" spans="1:30">
      <c r="A69" s="12">
        <v>2025</v>
      </c>
      <c r="B69" s="12" t="s">
        <v>189</v>
      </c>
      <c r="C69" s="13">
        <v>2025</v>
      </c>
      <c r="D69" s="12" t="s">
        <v>190</v>
      </c>
      <c r="E69" s="12">
        <v>2538110141</v>
      </c>
      <c r="F69" s="12" t="s">
        <v>264</v>
      </c>
      <c r="G69" s="14">
        <v>80</v>
      </c>
      <c r="H69" s="13">
        <v>5.375</v>
      </c>
      <c r="I69" s="14">
        <v>85.375</v>
      </c>
      <c r="J69" s="14">
        <v>82.7204301075269</v>
      </c>
      <c r="K69" s="13">
        <v>3</v>
      </c>
      <c r="L69" s="13">
        <v>85.7204301075269</v>
      </c>
      <c r="M69" s="14">
        <v>75.8</v>
      </c>
      <c r="N69" s="13">
        <v>0</v>
      </c>
      <c r="O69" s="14">
        <v>75.8</v>
      </c>
      <c r="P69" s="14">
        <v>60</v>
      </c>
      <c r="Q69" s="14">
        <v>2</v>
      </c>
      <c r="R69" s="14">
        <v>62</v>
      </c>
      <c r="S69" s="14">
        <v>60</v>
      </c>
      <c r="T69" s="13">
        <v>6</v>
      </c>
      <c r="U69" s="14">
        <v>66</v>
      </c>
      <c r="V69" s="25">
        <v>83.0178225806452</v>
      </c>
      <c r="W69" s="12">
        <v>65</v>
      </c>
      <c r="X69" s="12">
        <v>82</v>
      </c>
      <c r="Y69" s="12" t="s">
        <v>40</v>
      </c>
      <c r="Z69" s="12">
        <v>142</v>
      </c>
      <c r="AA69" s="30"/>
      <c r="AB69" s="30"/>
      <c r="AC69" s="30"/>
      <c r="AD69" s="31"/>
    </row>
    <row r="70" spans="1:30">
      <c r="A70" s="12">
        <v>2025</v>
      </c>
      <c r="B70" s="12" t="s">
        <v>189</v>
      </c>
      <c r="C70" s="13">
        <v>2025</v>
      </c>
      <c r="D70" s="12" t="s">
        <v>197</v>
      </c>
      <c r="E70" s="12">
        <v>2538110187</v>
      </c>
      <c r="F70" s="12" t="s">
        <v>265</v>
      </c>
      <c r="G70" s="14">
        <v>80</v>
      </c>
      <c r="H70" s="13">
        <v>1.9</v>
      </c>
      <c r="I70" s="14">
        <v>81.9</v>
      </c>
      <c r="J70" s="14">
        <v>84.84946237</v>
      </c>
      <c r="K70" s="13">
        <v>1</v>
      </c>
      <c r="L70" s="13">
        <v>85.84946237</v>
      </c>
      <c r="M70" s="14">
        <v>79.65</v>
      </c>
      <c r="N70" s="13">
        <v>0</v>
      </c>
      <c r="O70" s="14">
        <v>79.65</v>
      </c>
      <c r="P70" s="14">
        <v>60</v>
      </c>
      <c r="Q70" s="14">
        <v>0</v>
      </c>
      <c r="R70" s="14">
        <v>60</v>
      </c>
      <c r="S70" s="14">
        <v>60</v>
      </c>
      <c r="T70" s="13">
        <v>7</v>
      </c>
      <c r="U70" s="14">
        <v>67</v>
      </c>
      <c r="V70" s="25">
        <v>82.9095967775</v>
      </c>
      <c r="W70" s="12">
        <v>66</v>
      </c>
      <c r="X70" s="12">
        <v>58</v>
      </c>
      <c r="Y70" s="12" t="s">
        <v>40</v>
      </c>
      <c r="Z70" s="12">
        <v>142</v>
      </c>
      <c r="AA70" s="30"/>
      <c r="AB70" s="30"/>
      <c r="AC70" s="30"/>
      <c r="AD70" s="31"/>
    </row>
    <row r="71" spans="1:30">
      <c r="A71" s="12">
        <v>2025</v>
      </c>
      <c r="B71" s="12" t="s">
        <v>189</v>
      </c>
      <c r="C71" s="13">
        <v>2025</v>
      </c>
      <c r="D71" s="12" t="s">
        <v>193</v>
      </c>
      <c r="E71" s="12">
        <v>2538110117</v>
      </c>
      <c r="F71" s="12" t="s">
        <v>266</v>
      </c>
      <c r="G71" s="14">
        <v>80</v>
      </c>
      <c r="H71" s="13">
        <v>3.575</v>
      </c>
      <c r="I71" s="14">
        <v>83.575</v>
      </c>
      <c r="J71" s="14">
        <v>85.0645161290323</v>
      </c>
      <c r="K71" s="13">
        <v>1</v>
      </c>
      <c r="L71" s="13">
        <v>86.0645161290323</v>
      </c>
      <c r="M71" s="14">
        <v>78.05</v>
      </c>
      <c r="N71" s="13">
        <v>0</v>
      </c>
      <c r="O71" s="14">
        <v>78.05</v>
      </c>
      <c r="P71" s="14">
        <v>60</v>
      </c>
      <c r="Q71" s="14">
        <v>0</v>
      </c>
      <c r="R71" s="14">
        <v>60</v>
      </c>
      <c r="S71" s="14">
        <v>60</v>
      </c>
      <c r="T71" s="13">
        <v>0.33</v>
      </c>
      <c r="U71" s="14">
        <v>60.33</v>
      </c>
      <c r="V71" s="25">
        <v>82.8248870967742</v>
      </c>
      <c r="W71" s="12">
        <v>67</v>
      </c>
      <c r="X71" s="12">
        <v>57</v>
      </c>
      <c r="Y71" s="12" t="s">
        <v>40</v>
      </c>
      <c r="Z71" s="12">
        <v>142</v>
      </c>
      <c r="AA71" s="30"/>
      <c r="AB71" s="30"/>
      <c r="AC71" s="30"/>
      <c r="AD71" s="31"/>
    </row>
    <row r="72" spans="1:30">
      <c r="A72" s="12">
        <v>2025</v>
      </c>
      <c r="B72" s="12" t="s">
        <v>189</v>
      </c>
      <c r="C72" s="13">
        <v>2025</v>
      </c>
      <c r="D72" s="12" t="s">
        <v>195</v>
      </c>
      <c r="E72" s="12">
        <v>2538110174</v>
      </c>
      <c r="F72" s="12" t="s">
        <v>267</v>
      </c>
      <c r="G72" s="14">
        <v>80</v>
      </c>
      <c r="H72" s="13">
        <v>3.85</v>
      </c>
      <c r="I72" s="14">
        <v>83.85</v>
      </c>
      <c r="J72" s="14">
        <v>84.7849462365591</v>
      </c>
      <c r="K72" s="13">
        <v>1</v>
      </c>
      <c r="L72" s="13">
        <v>85.7849462365591</v>
      </c>
      <c r="M72" s="14">
        <v>79</v>
      </c>
      <c r="N72" s="13">
        <v>0</v>
      </c>
      <c r="O72" s="14">
        <v>79</v>
      </c>
      <c r="P72" s="14">
        <v>60</v>
      </c>
      <c r="Q72" s="14">
        <v>0</v>
      </c>
      <c r="R72" s="14">
        <v>60</v>
      </c>
      <c r="S72" s="14">
        <v>60</v>
      </c>
      <c r="T72" s="13">
        <v>0</v>
      </c>
      <c r="U72" s="14">
        <v>60</v>
      </c>
      <c r="V72" s="25">
        <v>82.6737096774193</v>
      </c>
      <c r="W72" s="12">
        <v>68</v>
      </c>
      <c r="X72" s="12">
        <v>59</v>
      </c>
      <c r="Y72" s="12" t="s">
        <v>40</v>
      </c>
      <c r="Z72" s="12">
        <v>142</v>
      </c>
      <c r="AA72" s="30"/>
      <c r="AB72" s="30"/>
      <c r="AC72" s="30"/>
      <c r="AD72" s="31"/>
    </row>
    <row r="73" spans="1:30">
      <c r="A73" s="12">
        <v>2025</v>
      </c>
      <c r="B73" s="12" t="s">
        <v>189</v>
      </c>
      <c r="C73" s="13">
        <v>2025</v>
      </c>
      <c r="D73" s="12" t="s">
        <v>197</v>
      </c>
      <c r="E73" s="12">
        <v>2534110023</v>
      </c>
      <c r="F73" s="12" t="s">
        <v>268</v>
      </c>
      <c r="G73" s="14">
        <v>80</v>
      </c>
      <c r="H73" s="13">
        <v>2.075</v>
      </c>
      <c r="I73" s="14">
        <v>82.075</v>
      </c>
      <c r="J73" s="14">
        <v>83.25263158</v>
      </c>
      <c r="K73" s="13">
        <v>1.2</v>
      </c>
      <c r="L73" s="13">
        <v>84.45263158</v>
      </c>
      <c r="M73" s="14">
        <v>95.5</v>
      </c>
      <c r="N73" s="13">
        <v>0</v>
      </c>
      <c r="O73" s="14">
        <v>95.5</v>
      </c>
      <c r="P73" s="14">
        <v>60</v>
      </c>
      <c r="Q73" s="14">
        <v>0</v>
      </c>
      <c r="R73" s="14">
        <v>60</v>
      </c>
      <c r="S73" s="14">
        <v>60</v>
      </c>
      <c r="T73" s="13">
        <v>7</v>
      </c>
      <c r="U73" s="14">
        <v>67</v>
      </c>
      <c r="V73" s="25">
        <v>82.671973685</v>
      </c>
      <c r="W73" s="12">
        <v>69</v>
      </c>
      <c r="X73" s="12">
        <v>77</v>
      </c>
      <c r="Y73" s="12" t="s">
        <v>40</v>
      </c>
      <c r="Z73" s="12">
        <v>142</v>
      </c>
      <c r="AA73" s="30"/>
      <c r="AB73" s="30" t="s">
        <v>124</v>
      </c>
      <c r="AC73" s="30"/>
      <c r="AD73" s="31"/>
    </row>
    <row r="74" spans="1:30">
      <c r="A74" s="12">
        <v>2025</v>
      </c>
      <c r="B74" s="12" t="s">
        <v>189</v>
      </c>
      <c r="C74" s="13">
        <v>2025</v>
      </c>
      <c r="D74" s="12" t="s">
        <v>193</v>
      </c>
      <c r="E74" s="12">
        <v>2538110100</v>
      </c>
      <c r="F74" s="12" t="s">
        <v>269</v>
      </c>
      <c r="G74" s="14">
        <v>80</v>
      </c>
      <c r="H74" s="13">
        <v>2.525</v>
      </c>
      <c r="I74" s="14">
        <v>82.525</v>
      </c>
      <c r="J74" s="14">
        <v>84.010752688172</v>
      </c>
      <c r="K74" s="13">
        <v>1</v>
      </c>
      <c r="L74" s="13">
        <v>85.010752688172</v>
      </c>
      <c r="M74" s="14">
        <v>82.55</v>
      </c>
      <c r="N74" s="13">
        <v>0</v>
      </c>
      <c r="O74" s="14">
        <v>82.55</v>
      </c>
      <c r="P74" s="14">
        <v>60</v>
      </c>
      <c r="Q74" s="14">
        <v>0</v>
      </c>
      <c r="R74" s="14">
        <v>60</v>
      </c>
      <c r="S74" s="14">
        <v>60</v>
      </c>
      <c r="T74" s="13">
        <v>-2.3</v>
      </c>
      <c r="U74" s="14">
        <v>57.7</v>
      </c>
      <c r="V74" s="25">
        <v>82.023064516129</v>
      </c>
      <c r="W74" s="12">
        <v>70</v>
      </c>
      <c r="X74" s="12">
        <v>69</v>
      </c>
      <c r="Y74" s="12" t="s">
        <v>40</v>
      </c>
      <c r="Z74" s="12">
        <v>142</v>
      </c>
      <c r="AA74" s="30"/>
      <c r="AB74" s="30"/>
      <c r="AC74" s="30"/>
      <c r="AD74" s="31"/>
    </row>
    <row r="75" spans="1:30">
      <c r="A75" s="12">
        <v>2025</v>
      </c>
      <c r="B75" s="12" t="s">
        <v>189</v>
      </c>
      <c r="C75" s="13">
        <v>2025</v>
      </c>
      <c r="D75" s="12" t="s">
        <v>195</v>
      </c>
      <c r="E75" s="12">
        <v>2538110163</v>
      </c>
      <c r="F75" s="12" t="s">
        <v>270</v>
      </c>
      <c r="G75" s="14">
        <v>80</v>
      </c>
      <c r="H75" s="13">
        <v>0.5</v>
      </c>
      <c r="I75" s="14">
        <v>80.5</v>
      </c>
      <c r="J75" s="14">
        <v>85.6451612903226</v>
      </c>
      <c r="K75" s="13">
        <v>1</v>
      </c>
      <c r="L75" s="13">
        <v>86.6451612903226</v>
      </c>
      <c r="M75" s="14">
        <v>60</v>
      </c>
      <c r="N75" s="13">
        <v>0</v>
      </c>
      <c r="O75" s="14">
        <v>60</v>
      </c>
      <c r="P75" s="14">
        <v>60</v>
      </c>
      <c r="Q75" s="14">
        <v>0</v>
      </c>
      <c r="R75" s="14">
        <v>60</v>
      </c>
      <c r="S75" s="14">
        <v>60</v>
      </c>
      <c r="T75" s="13">
        <v>-2</v>
      </c>
      <c r="U75" s="14">
        <v>58</v>
      </c>
      <c r="V75" s="25">
        <v>81.933870967742</v>
      </c>
      <c r="W75" s="12">
        <v>71</v>
      </c>
      <c r="X75" s="12">
        <v>49</v>
      </c>
      <c r="Y75" s="12" t="s">
        <v>40</v>
      </c>
      <c r="Z75" s="12">
        <v>142</v>
      </c>
      <c r="AA75" s="30"/>
      <c r="AB75" s="30"/>
      <c r="AC75" s="30"/>
      <c r="AD75" s="31"/>
    </row>
    <row r="76" spans="1:30">
      <c r="A76" s="12">
        <v>2025</v>
      </c>
      <c r="B76" s="12" t="s">
        <v>189</v>
      </c>
      <c r="C76" s="13">
        <v>2025</v>
      </c>
      <c r="D76" s="12" t="s">
        <v>195</v>
      </c>
      <c r="E76" s="12">
        <v>2534110214</v>
      </c>
      <c r="F76" s="12" t="s">
        <v>271</v>
      </c>
      <c r="G76" s="14">
        <v>80</v>
      </c>
      <c r="H76" s="13">
        <v>2.15</v>
      </c>
      <c r="I76" s="14">
        <v>82.15</v>
      </c>
      <c r="J76" s="14">
        <v>83.85</v>
      </c>
      <c r="K76" s="13">
        <v>1.05</v>
      </c>
      <c r="L76" s="13">
        <v>84.9</v>
      </c>
      <c r="M76" s="14">
        <v>69.75</v>
      </c>
      <c r="N76" s="13">
        <v>0</v>
      </c>
      <c r="O76" s="14">
        <v>69.75</v>
      </c>
      <c r="P76" s="14">
        <v>60</v>
      </c>
      <c r="Q76" s="14">
        <v>0</v>
      </c>
      <c r="R76" s="14">
        <v>60</v>
      </c>
      <c r="S76" s="14">
        <v>60</v>
      </c>
      <c r="T76" s="13">
        <v>11</v>
      </c>
      <c r="U76" s="14">
        <v>71</v>
      </c>
      <c r="V76" s="25">
        <v>81.9275</v>
      </c>
      <c r="W76" s="12">
        <v>72</v>
      </c>
      <c r="X76" s="12">
        <v>73</v>
      </c>
      <c r="Y76" s="12" t="s">
        <v>40</v>
      </c>
      <c r="Z76" s="12">
        <v>142</v>
      </c>
      <c r="AA76" s="30"/>
      <c r="AB76" s="30"/>
      <c r="AC76" s="30"/>
      <c r="AD76" s="31"/>
    </row>
    <row r="77" spans="1:30">
      <c r="A77" s="12">
        <v>2025</v>
      </c>
      <c r="B77" s="12" t="s">
        <v>189</v>
      </c>
      <c r="C77" s="13">
        <v>2025</v>
      </c>
      <c r="D77" s="12" t="s">
        <v>195</v>
      </c>
      <c r="E77" s="12">
        <v>2538110157</v>
      </c>
      <c r="F77" s="12" t="s">
        <v>272</v>
      </c>
      <c r="G77" s="14">
        <v>80</v>
      </c>
      <c r="H77" s="13">
        <v>0.8</v>
      </c>
      <c r="I77" s="14">
        <v>80.8</v>
      </c>
      <c r="J77" s="14">
        <v>84.2688172043011</v>
      </c>
      <c r="K77" s="13">
        <v>1</v>
      </c>
      <c r="L77" s="13">
        <v>85.2688172043011</v>
      </c>
      <c r="M77" s="14">
        <v>79.2</v>
      </c>
      <c r="N77" s="13">
        <v>0</v>
      </c>
      <c r="O77" s="14">
        <v>79.2</v>
      </c>
      <c r="P77" s="14">
        <v>60</v>
      </c>
      <c r="Q77" s="14">
        <v>0</v>
      </c>
      <c r="R77" s="14">
        <v>60</v>
      </c>
      <c r="S77" s="14">
        <v>60</v>
      </c>
      <c r="T77" s="13">
        <v>-5</v>
      </c>
      <c r="U77" s="14">
        <v>55</v>
      </c>
      <c r="V77" s="25">
        <v>81.7416129032258</v>
      </c>
      <c r="W77" s="12">
        <v>73</v>
      </c>
      <c r="X77" s="12">
        <v>67</v>
      </c>
      <c r="Y77" s="12" t="s">
        <v>40</v>
      </c>
      <c r="Z77" s="12">
        <v>142</v>
      </c>
      <c r="AA77" s="30"/>
      <c r="AB77" s="30"/>
      <c r="AC77" s="30"/>
      <c r="AD77" s="31"/>
    </row>
    <row r="78" spans="1:30">
      <c r="A78" s="12">
        <v>2025</v>
      </c>
      <c r="B78" s="12" t="s">
        <v>189</v>
      </c>
      <c r="C78" s="13">
        <v>2025</v>
      </c>
      <c r="D78" s="12" t="s">
        <v>193</v>
      </c>
      <c r="E78" s="12">
        <v>2538110107</v>
      </c>
      <c r="F78" s="12" t="s">
        <v>273</v>
      </c>
      <c r="G78" s="14">
        <v>80</v>
      </c>
      <c r="H78" s="13">
        <v>1.4</v>
      </c>
      <c r="I78" s="14">
        <v>81.4</v>
      </c>
      <c r="J78" s="14">
        <v>83.9677419354839</v>
      </c>
      <c r="K78" s="13">
        <v>1</v>
      </c>
      <c r="L78" s="13">
        <v>84.9677419354839</v>
      </c>
      <c r="M78" s="14">
        <v>79.3</v>
      </c>
      <c r="N78" s="13">
        <v>0</v>
      </c>
      <c r="O78" s="14">
        <v>79.3</v>
      </c>
      <c r="P78" s="14">
        <v>60</v>
      </c>
      <c r="Q78" s="14">
        <v>0</v>
      </c>
      <c r="R78" s="14">
        <v>60</v>
      </c>
      <c r="S78" s="14">
        <v>60</v>
      </c>
      <c r="T78" s="13">
        <v>-5</v>
      </c>
      <c r="U78" s="14">
        <v>55</v>
      </c>
      <c r="V78" s="25">
        <v>81.5808064516129</v>
      </c>
      <c r="W78" s="12">
        <v>74</v>
      </c>
      <c r="X78" s="12">
        <v>70</v>
      </c>
      <c r="Y78" s="12" t="s">
        <v>40</v>
      </c>
      <c r="Z78" s="12">
        <v>142</v>
      </c>
      <c r="AA78" s="30"/>
      <c r="AB78" s="30"/>
      <c r="AC78" s="30"/>
      <c r="AD78" s="31"/>
    </row>
    <row r="79" spans="1:30">
      <c r="A79" s="12">
        <v>2025</v>
      </c>
      <c r="B79" s="12" t="s">
        <v>189</v>
      </c>
      <c r="C79" s="13">
        <v>2025</v>
      </c>
      <c r="D79" s="12" t="s">
        <v>190</v>
      </c>
      <c r="E79" s="12">
        <v>2401110100</v>
      </c>
      <c r="F79" s="12" t="s">
        <v>274</v>
      </c>
      <c r="G79" s="14">
        <v>80</v>
      </c>
      <c r="H79" s="13">
        <v>1.725</v>
      </c>
      <c r="I79" s="14">
        <v>81.725</v>
      </c>
      <c r="J79" s="14">
        <v>81.3870967741936</v>
      </c>
      <c r="K79" s="13">
        <v>2</v>
      </c>
      <c r="L79" s="13">
        <v>83.3870967741936</v>
      </c>
      <c r="M79" s="14">
        <v>77.6</v>
      </c>
      <c r="N79" s="13">
        <v>0</v>
      </c>
      <c r="O79" s="14">
        <v>77.6</v>
      </c>
      <c r="P79" s="14">
        <v>60</v>
      </c>
      <c r="Q79" s="14">
        <v>0</v>
      </c>
      <c r="R79" s="14">
        <v>60</v>
      </c>
      <c r="S79" s="14">
        <v>60</v>
      </c>
      <c r="T79" s="13">
        <v>17</v>
      </c>
      <c r="U79" s="14">
        <v>77</v>
      </c>
      <c r="V79" s="25">
        <v>81.44</v>
      </c>
      <c r="W79" s="12">
        <v>75</v>
      </c>
      <c r="X79" s="12">
        <v>97</v>
      </c>
      <c r="Y79" s="12" t="s">
        <v>40</v>
      </c>
      <c r="Z79" s="12">
        <v>142</v>
      </c>
      <c r="AA79" s="30"/>
      <c r="AB79" s="30"/>
      <c r="AC79" s="30"/>
      <c r="AD79" s="31"/>
    </row>
    <row r="80" spans="1:30">
      <c r="A80" s="12">
        <v>2025</v>
      </c>
      <c r="B80" s="12" t="s">
        <v>189</v>
      </c>
      <c r="C80" s="13">
        <v>2025</v>
      </c>
      <c r="D80" s="12" t="s">
        <v>193</v>
      </c>
      <c r="E80" s="12">
        <v>2538110105</v>
      </c>
      <c r="F80" s="12" t="s">
        <v>275</v>
      </c>
      <c r="G80" s="14">
        <v>80</v>
      </c>
      <c r="H80" s="13">
        <v>1.425</v>
      </c>
      <c r="I80" s="14">
        <v>81.425</v>
      </c>
      <c r="J80" s="14">
        <v>83.7741935483871</v>
      </c>
      <c r="K80" s="13">
        <v>1</v>
      </c>
      <c r="L80" s="13">
        <v>84.7741935483871</v>
      </c>
      <c r="M80" s="14">
        <v>78.55</v>
      </c>
      <c r="N80" s="13">
        <v>0</v>
      </c>
      <c r="O80" s="14">
        <v>78.55</v>
      </c>
      <c r="P80" s="14">
        <v>60</v>
      </c>
      <c r="Q80" s="14">
        <v>0</v>
      </c>
      <c r="R80" s="14">
        <v>60</v>
      </c>
      <c r="S80" s="14">
        <v>60</v>
      </c>
      <c r="T80" s="13">
        <v>-5</v>
      </c>
      <c r="U80" s="14">
        <v>55</v>
      </c>
      <c r="V80" s="25">
        <v>81.4006451612903</v>
      </c>
      <c r="W80" s="12">
        <v>76</v>
      </c>
      <c r="X80" s="12">
        <v>74</v>
      </c>
      <c r="Y80" s="12" t="s">
        <v>40</v>
      </c>
      <c r="Z80" s="12">
        <v>142</v>
      </c>
      <c r="AA80" s="30"/>
      <c r="AB80" s="30"/>
      <c r="AC80" s="30"/>
      <c r="AD80" s="31"/>
    </row>
    <row r="81" spans="1:30">
      <c r="A81" s="12">
        <v>2025</v>
      </c>
      <c r="B81" s="12" t="s">
        <v>189</v>
      </c>
      <c r="C81" s="13">
        <v>2025</v>
      </c>
      <c r="D81" s="12" t="s">
        <v>193</v>
      </c>
      <c r="E81" s="12">
        <v>2507110164</v>
      </c>
      <c r="F81" s="12" t="s">
        <v>276</v>
      </c>
      <c r="G81" s="14">
        <v>80</v>
      </c>
      <c r="H81" s="13">
        <v>1.95</v>
      </c>
      <c r="I81" s="14">
        <v>81.95</v>
      </c>
      <c r="J81" s="14">
        <v>83.6206896551724</v>
      </c>
      <c r="K81" s="13">
        <v>1.2</v>
      </c>
      <c r="L81" s="13">
        <v>84.8206896551724</v>
      </c>
      <c r="M81" s="14">
        <v>72.4</v>
      </c>
      <c r="N81" s="13">
        <v>0</v>
      </c>
      <c r="O81" s="14">
        <v>72.4</v>
      </c>
      <c r="P81" s="14">
        <v>60</v>
      </c>
      <c r="Q81" s="14">
        <v>0</v>
      </c>
      <c r="R81" s="14">
        <v>60</v>
      </c>
      <c r="S81" s="14">
        <v>60</v>
      </c>
      <c r="T81" s="13">
        <v>-5</v>
      </c>
      <c r="U81" s="14">
        <v>55</v>
      </c>
      <c r="V81" s="25">
        <v>81.1805172413793</v>
      </c>
      <c r="W81" s="12">
        <v>77</v>
      </c>
      <c r="X81" s="12">
        <v>75</v>
      </c>
      <c r="Y81" s="12" t="s">
        <v>40</v>
      </c>
      <c r="Z81" s="12">
        <v>142</v>
      </c>
      <c r="AA81" s="30"/>
      <c r="AB81" s="30"/>
      <c r="AC81" s="30"/>
      <c r="AD81" s="31"/>
    </row>
    <row r="82" spans="1:30">
      <c r="A82" s="12">
        <v>2025</v>
      </c>
      <c r="B82" s="12" t="s">
        <v>189</v>
      </c>
      <c r="C82" s="13">
        <v>2025</v>
      </c>
      <c r="D82" s="12" t="s">
        <v>190</v>
      </c>
      <c r="E82" s="12">
        <v>2538110130</v>
      </c>
      <c r="F82" s="12" t="s">
        <v>277</v>
      </c>
      <c r="G82" s="14">
        <v>80</v>
      </c>
      <c r="H82" s="13">
        <v>3.275</v>
      </c>
      <c r="I82" s="14">
        <v>83.275</v>
      </c>
      <c r="J82" s="14">
        <v>82.6344086021505</v>
      </c>
      <c r="K82" s="13">
        <v>1</v>
      </c>
      <c r="L82" s="13">
        <v>83.6344086021505</v>
      </c>
      <c r="M82" s="14">
        <v>83.95</v>
      </c>
      <c r="N82" s="13">
        <v>0</v>
      </c>
      <c r="O82" s="14">
        <v>83.95</v>
      </c>
      <c r="P82" s="14">
        <v>60</v>
      </c>
      <c r="Q82" s="14">
        <v>0</v>
      </c>
      <c r="R82" s="14">
        <v>60</v>
      </c>
      <c r="S82" s="14">
        <v>60</v>
      </c>
      <c r="T82" s="13">
        <v>-2</v>
      </c>
      <c r="U82" s="14">
        <v>58</v>
      </c>
      <c r="V82" s="25">
        <v>81.1508064516129</v>
      </c>
      <c r="W82" s="12">
        <v>78</v>
      </c>
      <c r="X82" s="12">
        <v>83</v>
      </c>
      <c r="Y82" s="12" t="s">
        <v>40</v>
      </c>
      <c r="Z82" s="12">
        <v>142</v>
      </c>
      <c r="AA82" s="30"/>
      <c r="AB82" s="30"/>
      <c r="AC82" s="30"/>
      <c r="AD82" s="31"/>
    </row>
    <row r="83" spans="1:30">
      <c r="A83" s="12">
        <v>2025</v>
      </c>
      <c r="B83" s="12" t="s">
        <v>189</v>
      </c>
      <c r="C83" s="13">
        <v>2025</v>
      </c>
      <c r="D83" s="12" t="s">
        <v>190</v>
      </c>
      <c r="E83" s="12">
        <v>2538110134</v>
      </c>
      <c r="F83" s="12" t="s">
        <v>278</v>
      </c>
      <c r="G83" s="14">
        <v>80</v>
      </c>
      <c r="H83" s="13">
        <v>1.725</v>
      </c>
      <c r="I83" s="14">
        <v>81.725</v>
      </c>
      <c r="J83" s="14">
        <v>81.6666666666667</v>
      </c>
      <c r="K83" s="13">
        <v>1</v>
      </c>
      <c r="L83" s="13">
        <v>82.6666666666667</v>
      </c>
      <c r="M83" s="14">
        <v>81.4</v>
      </c>
      <c r="N83" s="13">
        <v>0</v>
      </c>
      <c r="O83" s="14">
        <v>81.4</v>
      </c>
      <c r="P83" s="14">
        <v>60</v>
      </c>
      <c r="Q83" s="14">
        <v>0</v>
      </c>
      <c r="R83" s="14">
        <v>60</v>
      </c>
      <c r="S83" s="14">
        <v>60</v>
      </c>
      <c r="T83" s="13">
        <v>17</v>
      </c>
      <c r="U83" s="14">
        <v>77</v>
      </c>
      <c r="V83" s="25">
        <v>81.0925</v>
      </c>
      <c r="W83" s="12">
        <v>79</v>
      </c>
      <c r="X83" s="12">
        <v>92</v>
      </c>
      <c r="Y83" s="12" t="s">
        <v>40</v>
      </c>
      <c r="Z83" s="12">
        <v>142</v>
      </c>
      <c r="AA83" s="30"/>
      <c r="AB83" s="30"/>
      <c r="AC83" s="30"/>
      <c r="AD83" s="31"/>
    </row>
    <row r="84" spans="1:30">
      <c r="A84" s="12">
        <v>2025</v>
      </c>
      <c r="B84" s="12" t="s">
        <v>189</v>
      </c>
      <c r="C84" s="13">
        <v>2025</v>
      </c>
      <c r="D84" s="12" t="s">
        <v>193</v>
      </c>
      <c r="E84" s="12">
        <v>2538110101</v>
      </c>
      <c r="F84" s="12" t="s">
        <v>279</v>
      </c>
      <c r="G84" s="14">
        <v>80</v>
      </c>
      <c r="H84" s="13">
        <v>1.3</v>
      </c>
      <c r="I84" s="14">
        <v>81.3</v>
      </c>
      <c r="J84" s="14">
        <v>84.6559139784946</v>
      </c>
      <c r="K84" s="13">
        <v>1</v>
      </c>
      <c r="L84" s="13">
        <v>85.6559139784946</v>
      </c>
      <c r="M84" s="14">
        <v>61.05</v>
      </c>
      <c r="N84" s="13">
        <v>0</v>
      </c>
      <c r="O84" s="14">
        <v>61.05</v>
      </c>
      <c r="P84" s="14">
        <v>60</v>
      </c>
      <c r="Q84" s="14">
        <v>0</v>
      </c>
      <c r="R84" s="14">
        <v>60</v>
      </c>
      <c r="S84" s="14">
        <v>60</v>
      </c>
      <c r="T84" s="13">
        <v>-6.68</v>
      </c>
      <c r="U84" s="14">
        <v>53.32</v>
      </c>
      <c r="V84" s="25">
        <v>81.0904354838709</v>
      </c>
      <c r="W84" s="12">
        <v>80</v>
      </c>
      <c r="X84" s="12">
        <v>62</v>
      </c>
      <c r="Y84" s="12" t="s">
        <v>40</v>
      </c>
      <c r="Z84" s="12">
        <v>142</v>
      </c>
      <c r="AA84" s="30"/>
      <c r="AB84" s="30"/>
      <c r="AC84" s="30"/>
      <c r="AD84" s="31"/>
    </row>
    <row r="85" spans="1:30">
      <c r="A85" s="12">
        <v>2025</v>
      </c>
      <c r="B85" s="12" t="s">
        <v>189</v>
      </c>
      <c r="C85" s="13">
        <v>2025</v>
      </c>
      <c r="D85" s="12" t="s">
        <v>195</v>
      </c>
      <c r="E85" s="12">
        <v>2538110170</v>
      </c>
      <c r="F85" s="12" t="s">
        <v>280</v>
      </c>
      <c r="G85" s="14">
        <v>80</v>
      </c>
      <c r="H85" s="13">
        <v>1.8</v>
      </c>
      <c r="I85" s="14">
        <v>81.8</v>
      </c>
      <c r="J85" s="14">
        <v>83</v>
      </c>
      <c r="K85" s="13">
        <v>1</v>
      </c>
      <c r="L85" s="13">
        <v>84</v>
      </c>
      <c r="M85" s="14">
        <v>76</v>
      </c>
      <c r="N85" s="13">
        <v>0</v>
      </c>
      <c r="O85" s="14">
        <v>76</v>
      </c>
      <c r="P85" s="14">
        <v>60</v>
      </c>
      <c r="Q85" s="14">
        <v>4</v>
      </c>
      <c r="R85" s="14">
        <v>64</v>
      </c>
      <c r="S85" s="14">
        <v>60</v>
      </c>
      <c r="T85" s="13">
        <v>-2</v>
      </c>
      <c r="U85" s="14">
        <v>58</v>
      </c>
      <c r="V85" s="25">
        <v>81.08</v>
      </c>
      <c r="W85" s="12">
        <v>81</v>
      </c>
      <c r="X85" s="12">
        <v>80</v>
      </c>
      <c r="Y85" s="12" t="s">
        <v>40</v>
      </c>
      <c r="Z85" s="12">
        <v>142</v>
      </c>
      <c r="AA85" s="30"/>
      <c r="AB85" s="30"/>
      <c r="AC85" s="30"/>
      <c r="AD85" s="31"/>
    </row>
    <row r="86" spans="1:30">
      <c r="A86" s="12">
        <v>2025</v>
      </c>
      <c r="B86" s="12" t="s">
        <v>189</v>
      </c>
      <c r="C86" s="13">
        <v>2025</v>
      </c>
      <c r="D86" s="12" t="s">
        <v>197</v>
      </c>
      <c r="E86" s="12">
        <v>2538110209</v>
      </c>
      <c r="F86" s="12" t="s">
        <v>281</v>
      </c>
      <c r="G86" s="14">
        <v>80</v>
      </c>
      <c r="H86" s="13">
        <v>9.375</v>
      </c>
      <c r="I86" s="14">
        <v>89.375</v>
      </c>
      <c r="J86" s="14">
        <v>81.32258065</v>
      </c>
      <c r="K86" s="13">
        <v>1</v>
      </c>
      <c r="L86" s="13">
        <v>82.32258065</v>
      </c>
      <c r="M86" s="14">
        <v>80.55</v>
      </c>
      <c r="N86" s="13">
        <v>0</v>
      </c>
      <c r="O86" s="14">
        <v>80.55</v>
      </c>
      <c r="P86" s="14">
        <v>60</v>
      </c>
      <c r="Q86" s="14">
        <v>5</v>
      </c>
      <c r="R86" s="14">
        <v>65</v>
      </c>
      <c r="S86" s="14">
        <v>60</v>
      </c>
      <c r="T86" s="13">
        <v>2</v>
      </c>
      <c r="U86" s="14">
        <v>62</v>
      </c>
      <c r="V86" s="25">
        <v>81.0569354875</v>
      </c>
      <c r="W86" s="12">
        <v>82</v>
      </c>
      <c r="X86" s="12">
        <v>99</v>
      </c>
      <c r="Y86" s="12" t="s">
        <v>40</v>
      </c>
      <c r="Z86" s="12">
        <v>142</v>
      </c>
      <c r="AA86" s="30"/>
      <c r="AB86" s="30"/>
      <c r="AC86" s="30"/>
      <c r="AD86" s="31"/>
    </row>
    <row r="87" spans="1:30">
      <c r="A87" s="12">
        <v>2025</v>
      </c>
      <c r="B87" s="12" t="s">
        <v>189</v>
      </c>
      <c r="C87" s="13">
        <v>2025</v>
      </c>
      <c r="D87" s="12" t="s">
        <v>195</v>
      </c>
      <c r="E87" s="12">
        <v>2538110166</v>
      </c>
      <c r="F87" s="12" t="s">
        <v>282</v>
      </c>
      <c r="G87" s="14">
        <v>80</v>
      </c>
      <c r="H87" s="13">
        <v>7.175</v>
      </c>
      <c r="I87" s="14">
        <v>87.175</v>
      </c>
      <c r="J87" s="14">
        <v>81.3010752688172</v>
      </c>
      <c r="K87" s="13">
        <v>1</v>
      </c>
      <c r="L87" s="13">
        <v>82.3010752688172</v>
      </c>
      <c r="M87" s="14">
        <v>79.85</v>
      </c>
      <c r="N87" s="13">
        <v>0</v>
      </c>
      <c r="O87" s="14">
        <v>79.85</v>
      </c>
      <c r="P87" s="14">
        <v>60</v>
      </c>
      <c r="Q87" s="14">
        <v>0</v>
      </c>
      <c r="R87" s="14">
        <v>60</v>
      </c>
      <c r="S87" s="14">
        <v>60</v>
      </c>
      <c r="T87" s="13">
        <v>12</v>
      </c>
      <c r="U87" s="14">
        <v>72</v>
      </c>
      <c r="V87" s="25">
        <v>81.0358064516129</v>
      </c>
      <c r="W87" s="12">
        <v>83</v>
      </c>
      <c r="X87" s="12">
        <v>100</v>
      </c>
      <c r="Y87" s="12" t="s">
        <v>40</v>
      </c>
      <c r="Z87" s="12">
        <v>142</v>
      </c>
      <c r="AA87" s="30"/>
      <c r="AB87" s="30"/>
      <c r="AC87" s="30"/>
      <c r="AD87" s="31"/>
    </row>
    <row r="88" spans="1:30">
      <c r="A88" s="12">
        <v>2025</v>
      </c>
      <c r="B88" s="12" t="s">
        <v>189</v>
      </c>
      <c r="C88" s="13">
        <v>2025</v>
      </c>
      <c r="D88" s="12" t="s">
        <v>195</v>
      </c>
      <c r="E88" s="12">
        <v>2538110181</v>
      </c>
      <c r="F88" s="12" t="s">
        <v>283</v>
      </c>
      <c r="G88" s="14">
        <v>80</v>
      </c>
      <c r="H88" s="13">
        <v>0.5</v>
      </c>
      <c r="I88" s="14">
        <v>80.5</v>
      </c>
      <c r="J88" s="14">
        <v>83.1505376344086</v>
      </c>
      <c r="K88" s="13">
        <v>1</v>
      </c>
      <c r="L88" s="13">
        <v>84.1505376344086</v>
      </c>
      <c r="M88" s="14">
        <v>75.975</v>
      </c>
      <c r="N88" s="13">
        <v>0</v>
      </c>
      <c r="O88" s="14">
        <v>75.975</v>
      </c>
      <c r="P88" s="14">
        <v>60</v>
      </c>
      <c r="Q88" s="14">
        <v>0</v>
      </c>
      <c r="R88" s="14">
        <v>60</v>
      </c>
      <c r="S88" s="14">
        <v>60</v>
      </c>
      <c r="T88" s="13">
        <v>0.64</v>
      </c>
      <c r="U88" s="14">
        <v>60.64</v>
      </c>
      <c r="V88" s="25">
        <v>80.9936532258064</v>
      </c>
      <c r="W88" s="12">
        <v>84</v>
      </c>
      <c r="X88" s="12">
        <v>79</v>
      </c>
      <c r="Y88" s="12" t="s">
        <v>40</v>
      </c>
      <c r="Z88" s="12">
        <v>142</v>
      </c>
      <c r="AA88" s="30"/>
      <c r="AB88" s="30"/>
      <c r="AC88" s="30"/>
      <c r="AD88" s="31"/>
    </row>
    <row r="89" spans="1:30">
      <c r="A89" s="12">
        <v>2025</v>
      </c>
      <c r="B89" s="12" t="s">
        <v>189</v>
      </c>
      <c r="C89" s="13">
        <v>2025</v>
      </c>
      <c r="D89" s="12" t="s">
        <v>190</v>
      </c>
      <c r="E89" s="12">
        <v>2538110135</v>
      </c>
      <c r="F89" s="12" t="s">
        <v>284</v>
      </c>
      <c r="G89" s="14">
        <v>80</v>
      </c>
      <c r="H89" s="13">
        <v>1.125</v>
      </c>
      <c r="I89" s="14">
        <v>81.125</v>
      </c>
      <c r="J89" s="14">
        <v>82.9569892473118</v>
      </c>
      <c r="K89" s="13">
        <v>1</v>
      </c>
      <c r="L89" s="13">
        <v>83.9569892473118</v>
      </c>
      <c r="M89" s="14">
        <v>80.8</v>
      </c>
      <c r="N89" s="13">
        <v>0</v>
      </c>
      <c r="O89" s="14">
        <v>80.8</v>
      </c>
      <c r="P89" s="14">
        <v>60</v>
      </c>
      <c r="Q89" s="14">
        <v>0</v>
      </c>
      <c r="R89" s="14">
        <v>60</v>
      </c>
      <c r="S89" s="14">
        <v>60</v>
      </c>
      <c r="T89" s="13">
        <v>-6</v>
      </c>
      <c r="U89" s="14">
        <v>54</v>
      </c>
      <c r="V89" s="25">
        <v>80.8202419354838</v>
      </c>
      <c r="W89" s="12">
        <v>85</v>
      </c>
      <c r="X89" s="12">
        <v>81</v>
      </c>
      <c r="Y89" s="12" t="s">
        <v>40</v>
      </c>
      <c r="Z89" s="12">
        <v>142</v>
      </c>
      <c r="AA89" s="30"/>
      <c r="AB89" s="30"/>
      <c r="AC89" s="30"/>
      <c r="AD89" s="31"/>
    </row>
    <row r="90" spans="1:30">
      <c r="A90" s="12">
        <v>2025</v>
      </c>
      <c r="B90" s="12" t="s">
        <v>189</v>
      </c>
      <c r="C90" s="13">
        <v>2025</v>
      </c>
      <c r="D90" s="12" t="s">
        <v>197</v>
      </c>
      <c r="E90" s="12">
        <v>2538110210</v>
      </c>
      <c r="F90" s="12" t="s">
        <v>285</v>
      </c>
      <c r="G90" s="14">
        <v>80</v>
      </c>
      <c r="H90" s="13">
        <v>3.525</v>
      </c>
      <c r="I90" s="14">
        <v>83.525</v>
      </c>
      <c r="J90" s="14">
        <v>81.43010753</v>
      </c>
      <c r="K90" s="13">
        <v>1</v>
      </c>
      <c r="L90" s="13">
        <v>82.43010753</v>
      </c>
      <c r="M90" s="14">
        <v>81.35</v>
      </c>
      <c r="N90" s="13">
        <v>0</v>
      </c>
      <c r="O90" s="14">
        <v>81.35</v>
      </c>
      <c r="P90" s="14">
        <v>60</v>
      </c>
      <c r="Q90" s="14">
        <v>0</v>
      </c>
      <c r="R90" s="14">
        <v>60</v>
      </c>
      <c r="S90" s="14">
        <v>60</v>
      </c>
      <c r="T90" s="13">
        <v>10.12</v>
      </c>
      <c r="U90" s="14">
        <v>70.12</v>
      </c>
      <c r="V90" s="25">
        <v>80.7485806475</v>
      </c>
      <c r="W90" s="12">
        <v>86</v>
      </c>
      <c r="X90" s="12">
        <v>96</v>
      </c>
      <c r="Y90" s="12" t="s">
        <v>40</v>
      </c>
      <c r="Z90" s="12">
        <v>142</v>
      </c>
      <c r="AA90" s="30"/>
      <c r="AB90" s="30"/>
      <c r="AC90" s="30"/>
      <c r="AD90" s="31"/>
    </row>
    <row r="91" spans="1:30">
      <c r="A91" s="12">
        <v>2025</v>
      </c>
      <c r="B91" s="12" t="s">
        <v>189</v>
      </c>
      <c r="C91" s="13">
        <v>2025</v>
      </c>
      <c r="D91" s="12" t="s">
        <v>190</v>
      </c>
      <c r="E91" s="12">
        <v>2538110142</v>
      </c>
      <c r="F91" s="12" t="s">
        <v>286</v>
      </c>
      <c r="G91" s="14">
        <v>80</v>
      </c>
      <c r="H91" s="13">
        <v>4.525</v>
      </c>
      <c r="I91" s="14">
        <v>84.525</v>
      </c>
      <c r="J91" s="14">
        <v>81.9677419354839</v>
      </c>
      <c r="K91" s="13">
        <v>1</v>
      </c>
      <c r="L91" s="13">
        <v>82.9677419354839</v>
      </c>
      <c r="M91" s="14">
        <v>76</v>
      </c>
      <c r="N91" s="13">
        <v>0</v>
      </c>
      <c r="O91" s="14">
        <v>76</v>
      </c>
      <c r="P91" s="14">
        <v>60</v>
      </c>
      <c r="Q91" s="14">
        <v>1</v>
      </c>
      <c r="R91" s="14">
        <v>61</v>
      </c>
      <c r="S91" s="14">
        <v>60</v>
      </c>
      <c r="T91" s="13">
        <v>3.75</v>
      </c>
      <c r="U91" s="14">
        <v>63.75</v>
      </c>
      <c r="V91" s="25">
        <v>80.7158064516129</v>
      </c>
      <c r="W91" s="12">
        <v>87</v>
      </c>
      <c r="X91" s="12">
        <v>88</v>
      </c>
      <c r="Y91" s="12" t="s">
        <v>40</v>
      </c>
      <c r="Z91" s="12">
        <v>142</v>
      </c>
      <c r="AA91" s="30"/>
      <c r="AB91" s="30"/>
      <c r="AC91" s="30"/>
      <c r="AD91" s="31"/>
    </row>
    <row r="92" spans="1:30">
      <c r="A92" s="12">
        <v>2025</v>
      </c>
      <c r="B92" s="12" t="s">
        <v>189</v>
      </c>
      <c r="C92" s="13">
        <v>2025</v>
      </c>
      <c r="D92" s="12" t="s">
        <v>190</v>
      </c>
      <c r="E92" s="12">
        <v>2538110152</v>
      </c>
      <c r="F92" s="12" t="s">
        <v>287</v>
      </c>
      <c r="G92" s="14">
        <v>80</v>
      </c>
      <c r="H92" s="13">
        <v>2.625</v>
      </c>
      <c r="I92" s="14">
        <v>82.625</v>
      </c>
      <c r="J92" s="14">
        <v>83.2150537634409</v>
      </c>
      <c r="K92" s="13">
        <v>1</v>
      </c>
      <c r="L92" s="13">
        <v>84.2150537634409</v>
      </c>
      <c r="M92" s="14">
        <v>66.05</v>
      </c>
      <c r="N92" s="13">
        <v>0</v>
      </c>
      <c r="O92" s="14">
        <v>66.05</v>
      </c>
      <c r="P92" s="14">
        <v>60</v>
      </c>
      <c r="Q92" s="14">
        <v>0</v>
      </c>
      <c r="R92" s="14">
        <v>60</v>
      </c>
      <c r="S92" s="14">
        <v>60</v>
      </c>
      <c r="T92" s="13">
        <v>-4.66</v>
      </c>
      <c r="U92" s="14">
        <v>55.34</v>
      </c>
      <c r="V92" s="25">
        <v>80.49</v>
      </c>
      <c r="W92" s="12">
        <v>88</v>
      </c>
      <c r="X92" s="12">
        <v>78</v>
      </c>
      <c r="Y92" s="12" t="s">
        <v>40</v>
      </c>
      <c r="Z92" s="12">
        <v>142</v>
      </c>
      <c r="AA92" s="30"/>
      <c r="AB92" s="30"/>
      <c r="AC92" s="30"/>
      <c r="AD92" s="31"/>
    </row>
    <row r="93" spans="1:30">
      <c r="A93" s="12">
        <v>2025</v>
      </c>
      <c r="B93" s="12" t="s">
        <v>189</v>
      </c>
      <c r="C93" s="13">
        <v>2025</v>
      </c>
      <c r="D93" s="12" t="s">
        <v>195</v>
      </c>
      <c r="E93" s="12">
        <v>2538110180</v>
      </c>
      <c r="F93" s="12" t="s">
        <v>288</v>
      </c>
      <c r="G93" s="14">
        <v>80</v>
      </c>
      <c r="H93" s="13">
        <v>0.5</v>
      </c>
      <c r="I93" s="14">
        <v>80.5</v>
      </c>
      <c r="J93" s="14">
        <v>83.3655913978495</v>
      </c>
      <c r="K93" s="13">
        <v>1</v>
      </c>
      <c r="L93" s="13">
        <v>84.3655913978495</v>
      </c>
      <c r="M93" s="14">
        <v>67.7</v>
      </c>
      <c r="N93" s="13">
        <v>0</v>
      </c>
      <c r="O93" s="14">
        <v>67.7</v>
      </c>
      <c r="P93" s="14">
        <v>60</v>
      </c>
      <c r="Q93" s="14">
        <v>0</v>
      </c>
      <c r="R93" s="14">
        <v>60</v>
      </c>
      <c r="S93" s="14">
        <v>60</v>
      </c>
      <c r="T93" s="13">
        <v>-5</v>
      </c>
      <c r="U93" s="14">
        <v>55</v>
      </c>
      <c r="V93" s="25">
        <v>80.4591935483871</v>
      </c>
      <c r="W93" s="12">
        <v>89</v>
      </c>
      <c r="X93" s="12">
        <v>76</v>
      </c>
      <c r="Y93" s="12" t="s">
        <v>40</v>
      </c>
      <c r="Z93" s="12">
        <v>142</v>
      </c>
      <c r="AA93" s="30"/>
      <c r="AB93" s="30"/>
      <c r="AC93" s="30"/>
      <c r="AD93" s="31"/>
    </row>
    <row r="94" spans="1:30">
      <c r="A94" s="12">
        <v>2025</v>
      </c>
      <c r="B94" s="12" t="s">
        <v>189</v>
      </c>
      <c r="C94" s="13">
        <v>2025</v>
      </c>
      <c r="D94" s="12" t="s">
        <v>197</v>
      </c>
      <c r="E94" s="12">
        <v>2538110208</v>
      </c>
      <c r="F94" s="12" t="s">
        <v>289</v>
      </c>
      <c r="G94" s="14">
        <v>80</v>
      </c>
      <c r="H94" s="13">
        <v>5.05</v>
      </c>
      <c r="I94" s="14">
        <v>85.05</v>
      </c>
      <c r="J94" s="14">
        <v>81.86021505</v>
      </c>
      <c r="K94" s="13">
        <v>0</v>
      </c>
      <c r="L94" s="13">
        <v>81.86021505</v>
      </c>
      <c r="M94" s="14" t="s">
        <v>290</v>
      </c>
      <c r="N94" s="13">
        <v>0</v>
      </c>
      <c r="O94" s="14" t="s">
        <v>290</v>
      </c>
      <c r="P94" s="14">
        <v>60</v>
      </c>
      <c r="Q94" s="14">
        <v>0</v>
      </c>
      <c r="R94" s="14">
        <v>60</v>
      </c>
      <c r="S94" s="14">
        <v>60</v>
      </c>
      <c r="T94" s="13">
        <v>15</v>
      </c>
      <c r="U94" s="14">
        <v>75</v>
      </c>
      <c r="V94" s="25">
        <v>80.4552</v>
      </c>
      <c r="W94" s="12">
        <v>90</v>
      </c>
      <c r="X94" s="12">
        <v>90</v>
      </c>
      <c r="Y94" s="12" t="s">
        <v>40</v>
      </c>
      <c r="Z94" s="12">
        <v>142</v>
      </c>
      <c r="AA94" s="30"/>
      <c r="AB94" s="30"/>
      <c r="AC94" s="30"/>
      <c r="AD94" s="31"/>
    </row>
    <row r="95" spans="1:30">
      <c r="A95" s="12">
        <v>2025</v>
      </c>
      <c r="B95" s="12" t="s">
        <v>189</v>
      </c>
      <c r="C95" s="13">
        <v>2025</v>
      </c>
      <c r="D95" s="12" t="s">
        <v>197</v>
      </c>
      <c r="E95" s="12">
        <v>2538110193</v>
      </c>
      <c r="F95" s="12" t="s">
        <v>291</v>
      </c>
      <c r="G95" s="14">
        <v>80</v>
      </c>
      <c r="H95" s="13">
        <v>2.675</v>
      </c>
      <c r="I95" s="14">
        <v>82.675</v>
      </c>
      <c r="J95" s="14">
        <v>81.60215054</v>
      </c>
      <c r="K95" s="13">
        <v>1</v>
      </c>
      <c r="L95" s="13">
        <v>82.60215054</v>
      </c>
      <c r="M95" s="14">
        <v>78.6</v>
      </c>
      <c r="N95" s="13">
        <v>0</v>
      </c>
      <c r="O95" s="14">
        <v>78.6</v>
      </c>
      <c r="P95" s="14">
        <v>60</v>
      </c>
      <c r="Q95" s="14">
        <v>0</v>
      </c>
      <c r="R95" s="14">
        <v>60</v>
      </c>
      <c r="S95" s="14">
        <v>60</v>
      </c>
      <c r="T95" s="13">
        <v>5</v>
      </c>
      <c r="U95" s="14">
        <v>65</v>
      </c>
      <c r="V95" s="25">
        <v>80.399112905</v>
      </c>
      <c r="W95" s="12">
        <v>91</v>
      </c>
      <c r="X95" s="12">
        <v>93</v>
      </c>
      <c r="Y95" s="12" t="s">
        <v>40</v>
      </c>
      <c r="Z95" s="12">
        <v>142</v>
      </c>
      <c r="AA95" s="30"/>
      <c r="AB95" s="30"/>
      <c r="AC95" s="30"/>
      <c r="AD95" s="31"/>
    </row>
    <row r="96" spans="1:30">
      <c r="A96" s="12">
        <v>2025</v>
      </c>
      <c r="B96" s="12" t="s">
        <v>189</v>
      </c>
      <c r="C96" s="13">
        <v>2025</v>
      </c>
      <c r="D96" s="12" t="s">
        <v>193</v>
      </c>
      <c r="E96" s="12">
        <v>2538110113</v>
      </c>
      <c r="F96" s="12" t="s">
        <v>292</v>
      </c>
      <c r="G96" s="14">
        <v>80</v>
      </c>
      <c r="H96" s="13">
        <v>5.05</v>
      </c>
      <c r="I96" s="14">
        <v>85.05</v>
      </c>
      <c r="J96" s="14">
        <v>81.3870967741936</v>
      </c>
      <c r="K96" s="13">
        <v>1</v>
      </c>
      <c r="L96" s="13">
        <v>82.3870967741936</v>
      </c>
      <c r="M96" s="14">
        <v>71.65</v>
      </c>
      <c r="N96" s="13">
        <v>0</v>
      </c>
      <c r="O96" s="14">
        <v>71.65</v>
      </c>
      <c r="P96" s="14">
        <v>60</v>
      </c>
      <c r="Q96" s="14">
        <v>0</v>
      </c>
      <c r="R96" s="14">
        <v>60</v>
      </c>
      <c r="S96" s="14">
        <v>60</v>
      </c>
      <c r="T96" s="13">
        <v>8.6</v>
      </c>
      <c r="U96" s="14">
        <v>68.6</v>
      </c>
      <c r="V96" s="25">
        <v>80.3078225806452</v>
      </c>
      <c r="W96" s="12">
        <v>92</v>
      </c>
      <c r="X96" s="12">
        <v>97</v>
      </c>
      <c r="Y96" s="12" t="s">
        <v>40</v>
      </c>
      <c r="Z96" s="12">
        <v>142</v>
      </c>
      <c r="AA96" s="30"/>
      <c r="AB96" s="30"/>
      <c r="AC96" s="30"/>
      <c r="AD96" s="31"/>
    </row>
    <row r="97" spans="1:30">
      <c r="A97" s="12">
        <v>2025</v>
      </c>
      <c r="B97" s="12" t="s">
        <v>189</v>
      </c>
      <c r="C97" s="13">
        <v>2025</v>
      </c>
      <c r="D97" s="12" t="s">
        <v>193</v>
      </c>
      <c r="E97" s="12">
        <v>2538110124</v>
      </c>
      <c r="F97" s="12" t="s">
        <v>293</v>
      </c>
      <c r="G97" s="14">
        <v>80</v>
      </c>
      <c r="H97" s="13">
        <v>2.775</v>
      </c>
      <c r="I97" s="14">
        <v>82.775</v>
      </c>
      <c r="J97" s="14">
        <v>82.6344086021505</v>
      </c>
      <c r="K97" s="13">
        <v>1</v>
      </c>
      <c r="L97" s="13">
        <v>83.6344086021505</v>
      </c>
      <c r="M97" s="14">
        <v>68.9</v>
      </c>
      <c r="N97" s="13">
        <v>0</v>
      </c>
      <c r="O97" s="14">
        <v>68.9</v>
      </c>
      <c r="P97" s="14">
        <v>60</v>
      </c>
      <c r="Q97" s="14">
        <v>0</v>
      </c>
      <c r="R97" s="14">
        <v>60</v>
      </c>
      <c r="S97" s="14">
        <v>60</v>
      </c>
      <c r="T97" s="13">
        <v>-5</v>
      </c>
      <c r="U97" s="14">
        <v>55</v>
      </c>
      <c r="V97" s="25">
        <v>80.1983064516129</v>
      </c>
      <c r="W97" s="12">
        <v>93</v>
      </c>
      <c r="X97" s="12">
        <v>83</v>
      </c>
      <c r="Y97" s="12" t="s">
        <v>40</v>
      </c>
      <c r="Z97" s="12">
        <v>142</v>
      </c>
      <c r="AA97" s="30"/>
      <c r="AB97" s="30"/>
      <c r="AC97" s="30"/>
      <c r="AD97" s="31"/>
    </row>
    <row r="98" spans="1:30">
      <c r="A98" s="12">
        <v>2025</v>
      </c>
      <c r="B98" s="12" t="s">
        <v>189</v>
      </c>
      <c r="C98" s="13">
        <v>2025</v>
      </c>
      <c r="D98" s="12" t="s">
        <v>197</v>
      </c>
      <c r="E98" s="12">
        <v>2538110201</v>
      </c>
      <c r="F98" s="12" t="s">
        <v>294</v>
      </c>
      <c r="G98" s="14">
        <v>80</v>
      </c>
      <c r="H98" s="13">
        <v>6.65</v>
      </c>
      <c r="I98" s="14">
        <v>86.65</v>
      </c>
      <c r="J98" s="14">
        <v>80.87096774</v>
      </c>
      <c r="K98" s="13">
        <v>1.05</v>
      </c>
      <c r="L98" s="13">
        <v>81.92096774</v>
      </c>
      <c r="M98" s="14">
        <v>60.7</v>
      </c>
      <c r="N98" s="13">
        <v>0</v>
      </c>
      <c r="O98" s="14">
        <v>60.7</v>
      </c>
      <c r="P98" s="14">
        <v>60</v>
      </c>
      <c r="Q98" s="14">
        <v>9</v>
      </c>
      <c r="R98" s="14">
        <v>69</v>
      </c>
      <c r="S98" s="14">
        <v>60</v>
      </c>
      <c r="T98" s="13">
        <v>11.47</v>
      </c>
      <c r="U98" s="14">
        <v>71.47</v>
      </c>
      <c r="V98" s="25">
        <v>80.164225805</v>
      </c>
      <c r="W98" s="12">
        <v>94</v>
      </c>
      <c r="X98" s="12">
        <v>103</v>
      </c>
      <c r="Y98" s="12" t="s">
        <v>40</v>
      </c>
      <c r="Z98" s="12">
        <v>142</v>
      </c>
      <c r="AA98" s="30"/>
      <c r="AB98" s="30"/>
      <c r="AC98" s="30"/>
      <c r="AD98" s="31"/>
    </row>
    <row r="99" spans="1:30">
      <c r="A99" s="12">
        <v>2025</v>
      </c>
      <c r="B99" s="12" t="s">
        <v>189</v>
      </c>
      <c r="C99" s="13">
        <v>2025</v>
      </c>
      <c r="D99" s="12" t="s">
        <v>195</v>
      </c>
      <c r="E99" s="12">
        <v>2538110183</v>
      </c>
      <c r="F99" s="12" t="s">
        <v>295</v>
      </c>
      <c r="G99" s="14">
        <v>80</v>
      </c>
      <c r="H99" s="13">
        <v>0.5</v>
      </c>
      <c r="I99" s="14">
        <v>80.5</v>
      </c>
      <c r="J99" s="14">
        <v>82.4838709677419</v>
      </c>
      <c r="K99" s="13">
        <v>1</v>
      </c>
      <c r="L99" s="13">
        <v>83.4838709677419</v>
      </c>
      <c r="M99" s="14">
        <v>70.35</v>
      </c>
      <c r="N99" s="13">
        <v>0</v>
      </c>
      <c r="O99" s="14">
        <v>70.35</v>
      </c>
      <c r="P99" s="14">
        <v>60</v>
      </c>
      <c r="Q99" s="14">
        <v>0</v>
      </c>
      <c r="R99" s="14">
        <v>60</v>
      </c>
      <c r="S99" s="14">
        <v>60</v>
      </c>
      <c r="T99" s="13">
        <v>-2</v>
      </c>
      <c r="U99" s="14">
        <v>58</v>
      </c>
      <c r="V99" s="25">
        <v>80.0804032258064</v>
      </c>
      <c r="W99" s="12">
        <v>95</v>
      </c>
      <c r="X99" s="12">
        <v>85</v>
      </c>
      <c r="Y99" s="12" t="s">
        <v>40</v>
      </c>
      <c r="Z99" s="12">
        <v>142</v>
      </c>
      <c r="AA99" s="30"/>
      <c r="AB99" s="30"/>
      <c r="AC99" s="30"/>
      <c r="AD99" s="31"/>
    </row>
    <row r="100" spans="1:30">
      <c r="A100" s="12">
        <v>2025</v>
      </c>
      <c r="B100" s="12" t="s">
        <v>189</v>
      </c>
      <c r="C100" s="13">
        <v>2025</v>
      </c>
      <c r="D100" s="12" t="s">
        <v>195</v>
      </c>
      <c r="E100" s="12">
        <v>2538110171</v>
      </c>
      <c r="F100" s="12" t="s">
        <v>296</v>
      </c>
      <c r="G100" s="14">
        <v>80</v>
      </c>
      <c r="H100" s="13">
        <v>2.1</v>
      </c>
      <c r="I100" s="14">
        <v>82.1</v>
      </c>
      <c r="J100" s="14">
        <v>81.1505376344086</v>
      </c>
      <c r="K100" s="13">
        <v>1</v>
      </c>
      <c r="L100" s="13">
        <v>82.1505376344086</v>
      </c>
      <c r="M100" s="14">
        <v>88.4</v>
      </c>
      <c r="N100" s="13">
        <v>0</v>
      </c>
      <c r="O100" s="14">
        <v>88.4</v>
      </c>
      <c r="P100" s="14">
        <v>60</v>
      </c>
      <c r="Q100" s="14">
        <v>1</v>
      </c>
      <c r="R100" s="14">
        <v>61</v>
      </c>
      <c r="S100" s="14">
        <v>60</v>
      </c>
      <c r="T100" s="13">
        <v>-5</v>
      </c>
      <c r="U100" s="14">
        <v>55</v>
      </c>
      <c r="V100" s="25">
        <v>80.0429032258064</v>
      </c>
      <c r="W100" s="12">
        <v>96</v>
      </c>
      <c r="X100" s="12">
        <v>102</v>
      </c>
      <c r="Y100" s="12" t="s">
        <v>40</v>
      </c>
      <c r="Z100" s="12">
        <v>142</v>
      </c>
      <c r="AA100" s="30"/>
      <c r="AB100" s="30"/>
      <c r="AC100" s="30"/>
      <c r="AD100" s="31"/>
    </row>
    <row r="101" spans="1:30">
      <c r="A101" s="12">
        <v>2025</v>
      </c>
      <c r="B101" s="12" t="s">
        <v>189</v>
      </c>
      <c r="C101" s="13">
        <v>2025</v>
      </c>
      <c r="D101" s="12" t="s">
        <v>190</v>
      </c>
      <c r="E101" s="12">
        <v>2538110155</v>
      </c>
      <c r="F101" s="12" t="s">
        <v>297</v>
      </c>
      <c r="G101" s="14">
        <v>80</v>
      </c>
      <c r="H101" s="13">
        <v>1.875</v>
      </c>
      <c r="I101" s="14">
        <v>81.875</v>
      </c>
      <c r="J101" s="14">
        <v>82.2903225806452</v>
      </c>
      <c r="K101" s="13">
        <v>1</v>
      </c>
      <c r="L101" s="13">
        <v>83.2903225806452</v>
      </c>
      <c r="M101" s="14">
        <v>68.8</v>
      </c>
      <c r="N101" s="13">
        <v>0</v>
      </c>
      <c r="O101" s="14">
        <v>68.8</v>
      </c>
      <c r="P101" s="14">
        <v>60</v>
      </c>
      <c r="Q101" s="14">
        <v>0</v>
      </c>
      <c r="R101" s="14">
        <v>60</v>
      </c>
      <c r="S101" s="14">
        <v>60</v>
      </c>
      <c r="T101" s="13">
        <v>-4.78</v>
      </c>
      <c r="U101" s="14">
        <v>55.22</v>
      </c>
      <c r="V101" s="25">
        <v>79.8562419354839</v>
      </c>
      <c r="W101" s="12">
        <v>97</v>
      </c>
      <c r="X101" s="12">
        <v>86</v>
      </c>
      <c r="Y101" s="12" t="s">
        <v>40</v>
      </c>
      <c r="Z101" s="12">
        <v>142</v>
      </c>
      <c r="AA101" s="30"/>
      <c r="AB101" s="30"/>
      <c r="AC101" s="30"/>
      <c r="AD101" s="31"/>
    </row>
    <row r="102" spans="1:30">
      <c r="A102" s="12">
        <v>2025</v>
      </c>
      <c r="B102" s="12" t="s">
        <v>189</v>
      </c>
      <c r="C102" s="13">
        <v>2025</v>
      </c>
      <c r="D102" s="12" t="s">
        <v>195</v>
      </c>
      <c r="E102" s="12">
        <v>2507110143</v>
      </c>
      <c r="F102" s="12" t="s">
        <v>298</v>
      </c>
      <c r="G102" s="14">
        <v>80</v>
      </c>
      <c r="H102" s="13">
        <v>0.5</v>
      </c>
      <c r="I102" s="14">
        <v>80.5</v>
      </c>
      <c r="J102" s="14">
        <v>81.83</v>
      </c>
      <c r="K102" s="13">
        <v>1</v>
      </c>
      <c r="L102" s="13">
        <v>82.83</v>
      </c>
      <c r="M102" s="14">
        <v>76.7</v>
      </c>
      <c r="N102" s="13">
        <v>0</v>
      </c>
      <c r="O102" s="14">
        <v>76.7</v>
      </c>
      <c r="P102" s="14">
        <v>60</v>
      </c>
      <c r="Q102" s="14">
        <v>0</v>
      </c>
      <c r="R102" s="14">
        <v>60</v>
      </c>
      <c r="S102" s="14">
        <v>60</v>
      </c>
      <c r="T102" s="13">
        <v>-5</v>
      </c>
      <c r="U102" s="14">
        <v>55</v>
      </c>
      <c r="V102" s="25">
        <v>79.7575</v>
      </c>
      <c r="W102" s="12">
        <v>98</v>
      </c>
      <c r="X102" s="12">
        <v>91</v>
      </c>
      <c r="Y102" s="12" t="s">
        <v>40</v>
      </c>
      <c r="Z102" s="12">
        <v>142</v>
      </c>
      <c r="AA102" s="30"/>
      <c r="AB102" s="30"/>
      <c r="AC102" s="30"/>
      <c r="AD102" s="31"/>
    </row>
    <row r="103" spans="1:30">
      <c r="A103" s="12">
        <v>2025</v>
      </c>
      <c r="B103" s="12" t="s">
        <v>189</v>
      </c>
      <c r="C103" s="13">
        <v>2025</v>
      </c>
      <c r="D103" s="12" t="s">
        <v>190</v>
      </c>
      <c r="E103" s="12">
        <v>2538110150</v>
      </c>
      <c r="F103" s="12" t="s">
        <v>299</v>
      </c>
      <c r="G103" s="14">
        <v>80</v>
      </c>
      <c r="H103" s="13">
        <v>3.875</v>
      </c>
      <c r="I103" s="14">
        <v>83.875</v>
      </c>
      <c r="J103" s="14">
        <v>81.1720430107527</v>
      </c>
      <c r="K103" s="13">
        <v>1</v>
      </c>
      <c r="L103" s="13">
        <v>82.1720430107527</v>
      </c>
      <c r="M103" s="14">
        <v>72.75</v>
      </c>
      <c r="N103" s="13">
        <v>0</v>
      </c>
      <c r="O103" s="14">
        <v>72.75</v>
      </c>
      <c r="P103" s="14">
        <v>60</v>
      </c>
      <c r="Q103" s="14">
        <v>2</v>
      </c>
      <c r="R103" s="14">
        <v>62</v>
      </c>
      <c r="S103" s="14">
        <v>60</v>
      </c>
      <c r="T103" s="13">
        <v>-1.05</v>
      </c>
      <c r="U103" s="14">
        <v>58.95</v>
      </c>
      <c r="V103" s="25">
        <v>79.7015322580645</v>
      </c>
      <c r="W103" s="12">
        <v>99</v>
      </c>
      <c r="X103" s="12">
        <v>101</v>
      </c>
      <c r="Y103" s="12" t="s">
        <v>40</v>
      </c>
      <c r="Z103" s="12">
        <v>142</v>
      </c>
      <c r="AA103" s="30"/>
      <c r="AB103" s="30"/>
      <c r="AC103" s="30"/>
      <c r="AD103" s="31"/>
    </row>
    <row r="104" spans="1:30">
      <c r="A104" s="12">
        <v>2025</v>
      </c>
      <c r="B104" s="12" t="s">
        <v>189</v>
      </c>
      <c r="C104" s="13">
        <v>2025</v>
      </c>
      <c r="D104" s="12" t="s">
        <v>195</v>
      </c>
      <c r="E104" s="12">
        <v>2538110182</v>
      </c>
      <c r="F104" s="12" t="s">
        <v>300</v>
      </c>
      <c r="G104" s="14">
        <v>80</v>
      </c>
      <c r="H104" s="13">
        <v>0.9</v>
      </c>
      <c r="I104" s="14">
        <v>80.9</v>
      </c>
      <c r="J104" s="14">
        <v>82.1612903225806</v>
      </c>
      <c r="K104" s="13">
        <v>1</v>
      </c>
      <c r="L104" s="13">
        <v>83.1612903225806</v>
      </c>
      <c r="M104" s="14">
        <v>65.25</v>
      </c>
      <c r="N104" s="13">
        <v>0</v>
      </c>
      <c r="O104" s="14">
        <v>65.25</v>
      </c>
      <c r="P104" s="14">
        <v>60</v>
      </c>
      <c r="Q104" s="14">
        <v>0</v>
      </c>
      <c r="R104" s="14">
        <v>60</v>
      </c>
      <c r="S104" s="14">
        <v>60</v>
      </c>
      <c r="T104" s="13">
        <v>-3</v>
      </c>
      <c r="U104" s="14">
        <v>57</v>
      </c>
      <c r="V104" s="25">
        <v>79.5734677419354</v>
      </c>
      <c r="W104" s="12">
        <v>100</v>
      </c>
      <c r="X104" s="12">
        <v>87</v>
      </c>
      <c r="Y104" s="12" t="s">
        <v>40</v>
      </c>
      <c r="Z104" s="12">
        <v>142</v>
      </c>
      <c r="AA104" s="30"/>
      <c r="AB104" s="30"/>
      <c r="AC104" s="30"/>
      <c r="AD104" s="31"/>
    </row>
    <row r="105" spans="1:30">
      <c r="A105" s="12">
        <v>2025</v>
      </c>
      <c r="B105" s="12" t="s">
        <v>189</v>
      </c>
      <c r="C105" s="13">
        <v>2025</v>
      </c>
      <c r="D105" s="12" t="s">
        <v>193</v>
      </c>
      <c r="E105" s="12">
        <v>2538110120</v>
      </c>
      <c r="F105" s="12" t="s">
        <v>301</v>
      </c>
      <c r="G105" s="14">
        <v>80</v>
      </c>
      <c r="H105" s="13">
        <v>1.975</v>
      </c>
      <c r="I105" s="14">
        <v>81.975</v>
      </c>
      <c r="J105" s="14">
        <v>81.4516129032258</v>
      </c>
      <c r="K105" s="13">
        <v>1</v>
      </c>
      <c r="L105" s="13">
        <v>82.4516129032258</v>
      </c>
      <c r="M105" s="14">
        <v>70.6</v>
      </c>
      <c r="N105" s="13">
        <v>0</v>
      </c>
      <c r="O105" s="14">
        <v>70.6</v>
      </c>
      <c r="P105" s="14">
        <v>60</v>
      </c>
      <c r="Q105" s="14">
        <v>0</v>
      </c>
      <c r="R105" s="14">
        <v>60</v>
      </c>
      <c r="S105" s="14">
        <v>60</v>
      </c>
      <c r="T105" s="13">
        <v>-2</v>
      </c>
      <c r="U105" s="14">
        <v>58</v>
      </c>
      <c r="V105" s="25">
        <v>79.4662096774194</v>
      </c>
      <c r="W105" s="12">
        <v>101</v>
      </c>
      <c r="X105" s="12">
        <v>95</v>
      </c>
      <c r="Y105" s="12" t="s">
        <v>40</v>
      </c>
      <c r="Z105" s="12">
        <v>142</v>
      </c>
      <c r="AA105" s="30"/>
      <c r="AB105" s="30"/>
      <c r="AC105" s="30"/>
      <c r="AD105" s="31"/>
    </row>
    <row r="106" spans="1:30">
      <c r="A106" s="12">
        <v>2025</v>
      </c>
      <c r="B106" s="12" t="s">
        <v>189</v>
      </c>
      <c r="C106" s="13">
        <v>2025</v>
      </c>
      <c r="D106" s="12" t="s">
        <v>195</v>
      </c>
      <c r="E106" s="12">
        <v>2538110179</v>
      </c>
      <c r="F106" s="12" t="s">
        <v>302</v>
      </c>
      <c r="G106" s="14">
        <v>80</v>
      </c>
      <c r="H106" s="13">
        <v>2.2</v>
      </c>
      <c r="I106" s="14">
        <v>82.2</v>
      </c>
      <c r="J106" s="14">
        <v>80.4193548387097</v>
      </c>
      <c r="K106" s="13">
        <v>1</v>
      </c>
      <c r="L106" s="13">
        <v>81.4193548387097</v>
      </c>
      <c r="M106" s="14">
        <v>78.65</v>
      </c>
      <c r="N106" s="13">
        <v>0</v>
      </c>
      <c r="O106" s="14">
        <v>78.65</v>
      </c>
      <c r="P106" s="14">
        <v>60</v>
      </c>
      <c r="Q106" s="14">
        <v>0</v>
      </c>
      <c r="R106" s="14">
        <v>60</v>
      </c>
      <c r="S106" s="14">
        <v>60</v>
      </c>
      <c r="T106" s="13">
        <v>3.825</v>
      </c>
      <c r="U106" s="14">
        <v>63.825</v>
      </c>
      <c r="V106" s="25">
        <v>79.4082661290323</v>
      </c>
      <c r="W106" s="12">
        <v>102</v>
      </c>
      <c r="X106" s="12">
        <v>105</v>
      </c>
      <c r="Y106" s="12" t="s">
        <v>40</v>
      </c>
      <c r="Z106" s="12">
        <v>142</v>
      </c>
      <c r="AA106" s="30"/>
      <c r="AB106" s="30"/>
      <c r="AC106" s="30"/>
      <c r="AD106" s="31"/>
    </row>
    <row r="107" spans="1:30">
      <c r="A107" s="12">
        <v>2025</v>
      </c>
      <c r="B107" s="12" t="s">
        <v>189</v>
      </c>
      <c r="C107" s="13">
        <v>2025</v>
      </c>
      <c r="D107" s="12" t="s">
        <v>197</v>
      </c>
      <c r="E107" s="12">
        <v>2538110213</v>
      </c>
      <c r="F107" s="12" t="s">
        <v>303</v>
      </c>
      <c r="G107" s="14">
        <v>80</v>
      </c>
      <c r="H107" s="13">
        <v>2.275</v>
      </c>
      <c r="I107" s="14">
        <v>82.275</v>
      </c>
      <c r="J107" s="14">
        <v>81.88172043</v>
      </c>
      <c r="K107" s="13">
        <v>0</v>
      </c>
      <c r="L107" s="13">
        <v>81.88172043</v>
      </c>
      <c r="M107" s="14" t="s">
        <v>304</v>
      </c>
      <c r="N107" s="13">
        <v>0</v>
      </c>
      <c r="O107" s="14" t="s">
        <v>304</v>
      </c>
      <c r="P107" s="14">
        <v>60</v>
      </c>
      <c r="Q107" s="14">
        <v>0</v>
      </c>
      <c r="R107" s="14">
        <v>60</v>
      </c>
      <c r="S107" s="14">
        <v>60</v>
      </c>
      <c r="T107" s="13">
        <v>-3</v>
      </c>
      <c r="U107" s="14">
        <v>57</v>
      </c>
      <c r="V107" s="25">
        <v>79.2863</v>
      </c>
      <c r="W107" s="12">
        <v>103</v>
      </c>
      <c r="X107" s="12">
        <v>89</v>
      </c>
      <c r="Y107" s="12" t="s">
        <v>40</v>
      </c>
      <c r="Z107" s="12">
        <v>142</v>
      </c>
      <c r="AA107" s="30"/>
      <c r="AB107" s="30"/>
      <c r="AC107" s="30"/>
      <c r="AD107" s="31"/>
    </row>
    <row r="108" spans="1:30">
      <c r="A108" s="12">
        <v>2025</v>
      </c>
      <c r="B108" s="12" t="s">
        <v>189</v>
      </c>
      <c r="C108" s="13">
        <v>2025</v>
      </c>
      <c r="D108" s="12" t="s">
        <v>190</v>
      </c>
      <c r="E108" s="12">
        <v>2538110154</v>
      </c>
      <c r="F108" s="12" t="s">
        <v>305</v>
      </c>
      <c r="G108" s="14">
        <v>80</v>
      </c>
      <c r="H108" s="13">
        <v>2.425</v>
      </c>
      <c r="I108" s="14">
        <v>82.425</v>
      </c>
      <c r="J108" s="14">
        <v>78.3118279569892</v>
      </c>
      <c r="K108" s="13">
        <v>3</v>
      </c>
      <c r="L108" s="13">
        <v>81.3118279569892</v>
      </c>
      <c r="M108" s="14">
        <v>78.4</v>
      </c>
      <c r="N108" s="13">
        <v>0</v>
      </c>
      <c r="O108" s="14">
        <v>78.4</v>
      </c>
      <c r="P108" s="14">
        <v>60</v>
      </c>
      <c r="Q108" s="14">
        <v>0</v>
      </c>
      <c r="R108" s="14">
        <v>60</v>
      </c>
      <c r="S108" s="14">
        <v>60</v>
      </c>
      <c r="T108" s="13">
        <v>1.5</v>
      </c>
      <c r="U108" s="14">
        <v>61.5</v>
      </c>
      <c r="V108" s="25">
        <v>79.2213709677419</v>
      </c>
      <c r="W108" s="12">
        <v>104</v>
      </c>
      <c r="X108" s="12">
        <v>113</v>
      </c>
      <c r="Y108" s="12" t="s">
        <v>40</v>
      </c>
      <c r="Z108" s="12">
        <v>142</v>
      </c>
      <c r="AA108" s="30"/>
      <c r="AB108" s="30"/>
      <c r="AC108" s="30"/>
      <c r="AD108" s="31"/>
    </row>
    <row r="109" spans="1:30">
      <c r="A109" s="12">
        <v>2025</v>
      </c>
      <c r="B109" s="12" t="s">
        <v>189</v>
      </c>
      <c r="C109" s="13">
        <v>2025</v>
      </c>
      <c r="D109" s="12" t="s">
        <v>197</v>
      </c>
      <c r="E109" s="12">
        <v>2538110197</v>
      </c>
      <c r="F109" s="12" t="s">
        <v>306</v>
      </c>
      <c r="G109" s="14">
        <v>80</v>
      </c>
      <c r="H109" s="13">
        <v>2.775</v>
      </c>
      <c r="I109" s="14">
        <v>82.775</v>
      </c>
      <c r="J109" s="14">
        <v>80.29032258</v>
      </c>
      <c r="K109" s="13">
        <v>0</v>
      </c>
      <c r="L109" s="13">
        <v>80.29032258</v>
      </c>
      <c r="M109" s="14">
        <v>73.3</v>
      </c>
      <c r="N109" s="13">
        <v>0</v>
      </c>
      <c r="O109" s="14">
        <v>73.3</v>
      </c>
      <c r="P109" s="14">
        <v>60</v>
      </c>
      <c r="Q109" s="14">
        <v>0</v>
      </c>
      <c r="R109" s="14">
        <v>60</v>
      </c>
      <c r="S109" s="14">
        <v>60</v>
      </c>
      <c r="T109" s="13">
        <v>16.83</v>
      </c>
      <c r="U109" s="14">
        <v>76.83</v>
      </c>
      <c r="V109" s="25">
        <v>79.001741935</v>
      </c>
      <c r="W109" s="12">
        <v>105</v>
      </c>
      <c r="X109" s="12">
        <v>106</v>
      </c>
      <c r="Y109" s="12" t="s">
        <v>40</v>
      </c>
      <c r="Z109" s="12">
        <v>142</v>
      </c>
      <c r="AA109" s="30"/>
      <c r="AB109" s="30"/>
      <c r="AC109" s="30"/>
      <c r="AD109" s="31"/>
    </row>
    <row r="110" spans="1:30">
      <c r="A110" s="12">
        <v>2025</v>
      </c>
      <c r="B110" s="12" t="s">
        <v>189</v>
      </c>
      <c r="C110" s="13">
        <v>2025</v>
      </c>
      <c r="D110" s="12" t="s">
        <v>197</v>
      </c>
      <c r="E110" s="12">
        <v>2538110188</v>
      </c>
      <c r="F110" s="12" t="s">
        <v>307</v>
      </c>
      <c r="G110" s="14">
        <v>80</v>
      </c>
      <c r="H110" s="13">
        <v>7.325</v>
      </c>
      <c r="I110" s="14">
        <v>87.325</v>
      </c>
      <c r="J110" s="14">
        <v>78.22580645</v>
      </c>
      <c r="K110" s="13">
        <v>1</v>
      </c>
      <c r="L110" s="13">
        <v>79.22580645</v>
      </c>
      <c r="M110" s="14" t="s">
        <v>308</v>
      </c>
      <c r="N110" s="13">
        <v>0</v>
      </c>
      <c r="O110" s="14" t="s">
        <v>308</v>
      </c>
      <c r="P110" s="14">
        <v>60</v>
      </c>
      <c r="Q110" s="14">
        <v>0</v>
      </c>
      <c r="R110" s="14">
        <v>60</v>
      </c>
      <c r="S110" s="14">
        <v>60</v>
      </c>
      <c r="T110" s="13">
        <v>13.45</v>
      </c>
      <c r="U110" s="14">
        <v>73.45</v>
      </c>
      <c r="V110" s="25">
        <v>78.9744</v>
      </c>
      <c r="W110" s="12">
        <v>106</v>
      </c>
      <c r="X110" s="12">
        <v>115</v>
      </c>
      <c r="Y110" s="12" t="s">
        <v>40</v>
      </c>
      <c r="Z110" s="12">
        <v>142</v>
      </c>
      <c r="AA110" s="30"/>
      <c r="AB110" s="30"/>
      <c r="AC110" s="30"/>
      <c r="AD110" s="31"/>
    </row>
    <row r="111" spans="1:30">
      <c r="A111" s="12">
        <v>2025</v>
      </c>
      <c r="B111" s="12" t="s">
        <v>189</v>
      </c>
      <c r="C111" s="13">
        <v>2025</v>
      </c>
      <c r="D111" s="12" t="s">
        <v>193</v>
      </c>
      <c r="E111" s="12">
        <v>2538110098</v>
      </c>
      <c r="F111" s="12" t="s">
        <v>309</v>
      </c>
      <c r="G111" s="14">
        <v>80</v>
      </c>
      <c r="H111" s="13">
        <v>2.425</v>
      </c>
      <c r="I111" s="14">
        <v>82.425</v>
      </c>
      <c r="J111" s="14">
        <v>80.7204301075269</v>
      </c>
      <c r="K111" s="13">
        <v>1</v>
      </c>
      <c r="L111" s="13">
        <v>81.7204301075269</v>
      </c>
      <c r="M111" s="14">
        <v>73.1</v>
      </c>
      <c r="N111" s="13">
        <v>0</v>
      </c>
      <c r="O111" s="14">
        <v>73.1</v>
      </c>
      <c r="P111" s="14">
        <v>60</v>
      </c>
      <c r="Q111" s="14">
        <v>0</v>
      </c>
      <c r="R111" s="14">
        <v>60</v>
      </c>
      <c r="S111" s="14">
        <v>60</v>
      </c>
      <c r="T111" s="13">
        <v>-5</v>
      </c>
      <c r="U111" s="14">
        <v>55</v>
      </c>
      <c r="V111" s="25">
        <v>78.9378225806452</v>
      </c>
      <c r="W111" s="12">
        <v>107</v>
      </c>
      <c r="X111" s="12">
        <v>104</v>
      </c>
      <c r="Y111" s="12" t="s">
        <v>40</v>
      </c>
      <c r="Z111" s="12">
        <v>142</v>
      </c>
      <c r="AA111" s="30"/>
      <c r="AB111" s="30"/>
      <c r="AC111" s="30"/>
      <c r="AD111" s="31"/>
    </row>
    <row r="112" spans="1:30">
      <c r="A112" s="12">
        <v>2025</v>
      </c>
      <c r="B112" s="12" t="s">
        <v>189</v>
      </c>
      <c r="C112" s="13">
        <v>2025</v>
      </c>
      <c r="D112" s="12" t="s">
        <v>195</v>
      </c>
      <c r="E112" s="12">
        <v>2538110173</v>
      </c>
      <c r="F112" s="12" t="s">
        <v>310</v>
      </c>
      <c r="G112" s="14">
        <v>80</v>
      </c>
      <c r="H112" s="13">
        <v>2.55</v>
      </c>
      <c r="I112" s="14">
        <v>82.55</v>
      </c>
      <c r="J112" s="14">
        <v>78.7204301075269</v>
      </c>
      <c r="K112" s="13">
        <v>1.2</v>
      </c>
      <c r="L112" s="13">
        <v>79.9204301075269</v>
      </c>
      <c r="M112" s="14">
        <v>82.3</v>
      </c>
      <c r="N112" s="13">
        <v>0</v>
      </c>
      <c r="O112" s="14">
        <v>82.3</v>
      </c>
      <c r="P112" s="14">
        <v>60</v>
      </c>
      <c r="Q112" s="14">
        <v>0</v>
      </c>
      <c r="R112" s="14">
        <v>60</v>
      </c>
      <c r="S112" s="14">
        <v>60</v>
      </c>
      <c r="T112" s="13">
        <v>0</v>
      </c>
      <c r="U112" s="14">
        <v>60</v>
      </c>
      <c r="V112" s="25">
        <v>78.3103225806452</v>
      </c>
      <c r="W112" s="12">
        <v>108</v>
      </c>
      <c r="X112" s="12">
        <v>110</v>
      </c>
      <c r="Y112" s="12" t="s">
        <v>40</v>
      </c>
      <c r="Z112" s="12">
        <v>142</v>
      </c>
      <c r="AA112" s="30"/>
      <c r="AB112" s="30"/>
      <c r="AC112" s="30"/>
      <c r="AD112" s="31"/>
    </row>
    <row r="113" spans="1:30">
      <c r="A113" s="12">
        <v>2025</v>
      </c>
      <c r="B113" s="12" t="s">
        <v>189</v>
      </c>
      <c r="C113" s="13">
        <v>2025</v>
      </c>
      <c r="D113" s="12" t="s">
        <v>193</v>
      </c>
      <c r="E113" s="12">
        <v>2538110111</v>
      </c>
      <c r="F113" s="12" t="s">
        <v>311</v>
      </c>
      <c r="G113" s="14">
        <v>80</v>
      </c>
      <c r="H113" s="13">
        <v>3.1</v>
      </c>
      <c r="I113" s="14">
        <v>83.1</v>
      </c>
      <c r="J113" s="14">
        <v>78.1182795698925</v>
      </c>
      <c r="K113" s="13">
        <v>1</v>
      </c>
      <c r="L113" s="13">
        <v>79.1182795698925</v>
      </c>
      <c r="M113" s="14">
        <v>85.3</v>
      </c>
      <c r="N113" s="13">
        <v>0</v>
      </c>
      <c r="O113" s="14">
        <v>85.3</v>
      </c>
      <c r="P113" s="14">
        <v>60</v>
      </c>
      <c r="Q113" s="14">
        <v>0</v>
      </c>
      <c r="R113" s="14">
        <v>60</v>
      </c>
      <c r="S113" s="14">
        <v>60</v>
      </c>
      <c r="T113" s="13">
        <v>7.365</v>
      </c>
      <c r="U113" s="14">
        <v>67.365</v>
      </c>
      <c r="V113" s="25">
        <v>78.2819596774194</v>
      </c>
      <c r="W113" s="12">
        <v>109</v>
      </c>
      <c r="X113" s="12">
        <v>116</v>
      </c>
      <c r="Y113" s="12" t="s">
        <v>40</v>
      </c>
      <c r="Z113" s="12">
        <v>142</v>
      </c>
      <c r="AA113" s="30"/>
      <c r="AB113" s="30"/>
      <c r="AC113" s="30"/>
      <c r="AD113" s="31"/>
    </row>
    <row r="114" spans="1:30">
      <c r="A114" s="12">
        <v>2025</v>
      </c>
      <c r="B114" s="12" t="s">
        <v>189</v>
      </c>
      <c r="C114" s="13">
        <v>2025</v>
      </c>
      <c r="D114" s="12" t="s">
        <v>197</v>
      </c>
      <c r="E114" s="12">
        <v>2538110198</v>
      </c>
      <c r="F114" s="12" t="s">
        <v>312</v>
      </c>
      <c r="G114" s="14">
        <v>80</v>
      </c>
      <c r="H114" s="13">
        <v>5.075</v>
      </c>
      <c r="I114" s="14">
        <v>85.075</v>
      </c>
      <c r="J114" s="14">
        <v>78.87096774</v>
      </c>
      <c r="K114" s="13">
        <v>0.1</v>
      </c>
      <c r="L114" s="13">
        <v>78.97096774</v>
      </c>
      <c r="M114" s="14">
        <v>81.75</v>
      </c>
      <c r="N114" s="13">
        <v>0</v>
      </c>
      <c r="O114" s="14">
        <v>81.75</v>
      </c>
      <c r="P114" s="14">
        <v>60</v>
      </c>
      <c r="Q114" s="14">
        <v>11</v>
      </c>
      <c r="R114" s="14">
        <v>71</v>
      </c>
      <c r="S114" s="14">
        <v>60</v>
      </c>
      <c r="T114" s="13">
        <v>-7</v>
      </c>
      <c r="U114" s="14">
        <v>53</v>
      </c>
      <c r="V114" s="25">
        <v>78.023225805</v>
      </c>
      <c r="W114" s="12">
        <v>110</v>
      </c>
      <c r="X114" s="12">
        <v>109</v>
      </c>
      <c r="Y114" s="12" t="s">
        <v>40</v>
      </c>
      <c r="Z114" s="12">
        <v>142</v>
      </c>
      <c r="AA114" s="30"/>
      <c r="AB114" s="30"/>
      <c r="AC114" s="30"/>
      <c r="AD114" s="31"/>
    </row>
    <row r="115" spans="1:30">
      <c r="A115" s="12">
        <v>2025</v>
      </c>
      <c r="B115" s="12" t="s">
        <v>189</v>
      </c>
      <c r="C115" s="13">
        <v>2025</v>
      </c>
      <c r="D115" s="12" t="s">
        <v>190</v>
      </c>
      <c r="E115" s="12">
        <v>2538110149</v>
      </c>
      <c r="F115" s="12" t="s">
        <v>313</v>
      </c>
      <c r="G115" s="14">
        <v>80</v>
      </c>
      <c r="H115" s="13">
        <v>2.025</v>
      </c>
      <c r="I115" s="14">
        <v>82.025</v>
      </c>
      <c r="J115" s="14">
        <v>80.1182795698925</v>
      </c>
      <c r="K115" s="13">
        <v>1</v>
      </c>
      <c r="L115" s="13">
        <v>81.1182795698925</v>
      </c>
      <c r="M115" s="14">
        <v>63.75</v>
      </c>
      <c r="N115" s="13">
        <v>0</v>
      </c>
      <c r="O115" s="14">
        <v>63.75</v>
      </c>
      <c r="P115" s="14">
        <v>60</v>
      </c>
      <c r="Q115" s="14">
        <v>0</v>
      </c>
      <c r="R115" s="14">
        <v>60</v>
      </c>
      <c r="S115" s="14">
        <v>60</v>
      </c>
      <c r="T115" s="13">
        <v>-6</v>
      </c>
      <c r="U115" s="14">
        <v>54</v>
      </c>
      <c r="V115" s="25">
        <v>77.9287096774194</v>
      </c>
      <c r="W115" s="12">
        <v>111</v>
      </c>
      <c r="X115" s="12">
        <v>107</v>
      </c>
      <c r="Y115" s="12" t="s">
        <v>40</v>
      </c>
      <c r="Z115" s="12">
        <v>142</v>
      </c>
      <c r="AA115" s="30"/>
      <c r="AB115" s="30"/>
      <c r="AC115" s="30"/>
      <c r="AD115" s="31"/>
    </row>
    <row r="116" spans="1:30">
      <c r="A116" s="12">
        <v>2025</v>
      </c>
      <c r="B116" s="12" t="s">
        <v>189</v>
      </c>
      <c r="C116" s="13">
        <v>2025</v>
      </c>
      <c r="D116" s="12" t="s">
        <v>193</v>
      </c>
      <c r="E116" s="12">
        <v>2538110097</v>
      </c>
      <c r="F116" s="12" t="s">
        <v>314</v>
      </c>
      <c r="G116" s="14">
        <v>80</v>
      </c>
      <c r="H116" s="13">
        <v>3.975</v>
      </c>
      <c r="I116" s="14">
        <v>83.975</v>
      </c>
      <c r="J116" s="14">
        <v>77.5161290322581</v>
      </c>
      <c r="K116" s="13">
        <v>1</v>
      </c>
      <c r="L116" s="13">
        <v>78.5161290322581</v>
      </c>
      <c r="M116" s="14">
        <v>86.5</v>
      </c>
      <c r="N116" s="13">
        <v>0</v>
      </c>
      <c r="O116" s="14">
        <v>86.5</v>
      </c>
      <c r="P116" s="14">
        <v>60</v>
      </c>
      <c r="Q116" s="14">
        <v>0</v>
      </c>
      <c r="R116" s="14">
        <v>60</v>
      </c>
      <c r="S116" s="14">
        <v>60</v>
      </c>
      <c r="T116" s="13">
        <v>5</v>
      </c>
      <c r="U116" s="14">
        <v>65</v>
      </c>
      <c r="V116" s="25">
        <v>77.8595967741936</v>
      </c>
      <c r="W116" s="12">
        <v>112</v>
      </c>
      <c r="X116" s="12">
        <v>119</v>
      </c>
      <c r="Y116" s="12" t="s">
        <v>40</v>
      </c>
      <c r="Z116" s="12">
        <v>142</v>
      </c>
      <c r="AA116" s="30"/>
      <c r="AB116" s="30"/>
      <c r="AC116" s="30"/>
      <c r="AD116" s="31"/>
    </row>
    <row r="117" spans="1:30">
      <c r="A117" s="12">
        <v>2025</v>
      </c>
      <c r="B117" s="12" t="s">
        <v>189</v>
      </c>
      <c r="C117" s="13">
        <v>2025</v>
      </c>
      <c r="D117" s="12" t="s">
        <v>193</v>
      </c>
      <c r="E117" s="12">
        <v>2538110106</v>
      </c>
      <c r="F117" s="12" t="s">
        <v>315</v>
      </c>
      <c r="G117" s="14">
        <v>80</v>
      </c>
      <c r="H117" s="13">
        <v>3.55</v>
      </c>
      <c r="I117" s="14">
        <v>83.55</v>
      </c>
      <c r="J117" s="14">
        <v>78.1182795698925</v>
      </c>
      <c r="K117" s="13">
        <v>1</v>
      </c>
      <c r="L117" s="13">
        <v>79.1182795698925</v>
      </c>
      <c r="M117" s="14">
        <v>77.35</v>
      </c>
      <c r="N117" s="13">
        <v>0</v>
      </c>
      <c r="O117" s="14">
        <v>77.35</v>
      </c>
      <c r="P117" s="14">
        <v>60</v>
      </c>
      <c r="Q117" s="14">
        <v>3</v>
      </c>
      <c r="R117" s="14">
        <v>63</v>
      </c>
      <c r="S117" s="14">
        <v>60</v>
      </c>
      <c r="T117" s="13">
        <v>-0.66</v>
      </c>
      <c r="U117" s="14">
        <v>59.34</v>
      </c>
      <c r="V117" s="25">
        <v>77.6782096774194</v>
      </c>
      <c r="W117" s="12">
        <v>113</v>
      </c>
      <c r="X117" s="12">
        <v>116</v>
      </c>
      <c r="Y117" s="12" t="s">
        <v>40</v>
      </c>
      <c r="Z117" s="12">
        <v>142</v>
      </c>
      <c r="AA117" s="30"/>
      <c r="AB117" s="30"/>
      <c r="AC117" s="30"/>
      <c r="AD117" s="31"/>
    </row>
    <row r="118" spans="1:30">
      <c r="A118" s="12">
        <v>2025</v>
      </c>
      <c r="B118" s="12" t="s">
        <v>189</v>
      </c>
      <c r="C118" s="13">
        <v>2025</v>
      </c>
      <c r="D118" s="12" t="s">
        <v>197</v>
      </c>
      <c r="E118" s="12">
        <v>2538110205</v>
      </c>
      <c r="F118" s="12" t="s">
        <v>316</v>
      </c>
      <c r="G118" s="14">
        <v>80</v>
      </c>
      <c r="H118" s="13">
        <v>3.525</v>
      </c>
      <c r="I118" s="14">
        <v>83.525</v>
      </c>
      <c r="J118" s="14">
        <v>75.51612903</v>
      </c>
      <c r="K118" s="13">
        <v>2.05</v>
      </c>
      <c r="L118" s="13">
        <v>77.56612903</v>
      </c>
      <c r="M118" s="14">
        <v>86</v>
      </c>
      <c r="N118" s="13">
        <v>0</v>
      </c>
      <c r="O118" s="14">
        <v>86</v>
      </c>
      <c r="P118" s="14">
        <v>60</v>
      </c>
      <c r="Q118" s="14">
        <v>5</v>
      </c>
      <c r="R118" s="14">
        <v>65</v>
      </c>
      <c r="S118" s="14">
        <v>60</v>
      </c>
      <c r="T118" s="13">
        <v>10.73</v>
      </c>
      <c r="U118" s="14">
        <v>70.73</v>
      </c>
      <c r="V118" s="25">
        <v>77.6135967725</v>
      </c>
      <c r="W118" s="12">
        <v>114</v>
      </c>
      <c r="X118" s="12">
        <v>131</v>
      </c>
      <c r="Y118" s="12" t="s">
        <v>40</v>
      </c>
      <c r="Z118" s="12">
        <v>142</v>
      </c>
      <c r="AA118" s="30"/>
      <c r="AB118" s="30"/>
      <c r="AC118" s="30"/>
      <c r="AD118" s="31"/>
    </row>
    <row r="119" spans="1:30">
      <c r="A119" s="12">
        <v>2025</v>
      </c>
      <c r="B119" s="12" t="s">
        <v>189</v>
      </c>
      <c r="C119" s="13">
        <v>2025</v>
      </c>
      <c r="D119" s="12" t="s">
        <v>190</v>
      </c>
      <c r="E119" s="12">
        <v>2538110147</v>
      </c>
      <c r="F119" s="12" t="s">
        <v>317</v>
      </c>
      <c r="G119" s="14">
        <v>80</v>
      </c>
      <c r="H119" s="13">
        <v>1.475</v>
      </c>
      <c r="I119" s="14">
        <v>81.475</v>
      </c>
      <c r="J119" s="14">
        <v>79.5591397849462</v>
      </c>
      <c r="K119" s="13">
        <v>1</v>
      </c>
      <c r="L119" s="13">
        <v>80.5591397849462</v>
      </c>
      <c r="M119" s="14">
        <v>65.35</v>
      </c>
      <c r="N119" s="13">
        <v>0</v>
      </c>
      <c r="O119" s="14">
        <v>65.35</v>
      </c>
      <c r="P119" s="14">
        <v>60</v>
      </c>
      <c r="Q119" s="14">
        <v>0</v>
      </c>
      <c r="R119" s="14">
        <v>60</v>
      </c>
      <c r="S119" s="14">
        <v>60</v>
      </c>
      <c r="T119" s="13">
        <v>-9</v>
      </c>
      <c r="U119" s="14">
        <v>51</v>
      </c>
      <c r="V119" s="25">
        <v>77.3843548387096</v>
      </c>
      <c r="W119" s="12">
        <v>115</v>
      </c>
      <c r="X119" s="12">
        <v>108</v>
      </c>
      <c r="Y119" s="12" t="s">
        <v>40</v>
      </c>
      <c r="Z119" s="12">
        <v>142</v>
      </c>
      <c r="AA119" s="30"/>
      <c r="AB119" s="30"/>
      <c r="AC119" s="30"/>
      <c r="AD119" s="31"/>
    </row>
    <row r="120" spans="1:30">
      <c r="A120" s="12">
        <v>2025</v>
      </c>
      <c r="B120" s="12" t="s">
        <v>189</v>
      </c>
      <c r="C120" s="13">
        <v>2025</v>
      </c>
      <c r="D120" s="12" t="s">
        <v>197</v>
      </c>
      <c r="E120" s="12">
        <v>2538110211</v>
      </c>
      <c r="F120" s="12" t="s">
        <v>318</v>
      </c>
      <c r="G120" s="14">
        <v>80</v>
      </c>
      <c r="H120" s="13">
        <v>4.575</v>
      </c>
      <c r="I120" s="14">
        <v>84.575</v>
      </c>
      <c r="J120" s="14">
        <v>77.06451613</v>
      </c>
      <c r="K120" s="13">
        <v>1</v>
      </c>
      <c r="L120" s="13">
        <v>78.06451613</v>
      </c>
      <c r="M120" s="14">
        <v>73.6</v>
      </c>
      <c r="N120" s="13">
        <v>0</v>
      </c>
      <c r="O120" s="14">
        <v>73.6</v>
      </c>
      <c r="P120" s="14">
        <v>60</v>
      </c>
      <c r="Q120" s="14">
        <v>0</v>
      </c>
      <c r="R120" s="14">
        <v>60</v>
      </c>
      <c r="S120" s="14">
        <v>60</v>
      </c>
      <c r="T120" s="13">
        <v>12.1</v>
      </c>
      <c r="U120" s="14">
        <v>72.1</v>
      </c>
      <c r="V120" s="25">
        <v>77.2908870975</v>
      </c>
      <c r="W120" s="12">
        <v>116</v>
      </c>
      <c r="X120" s="12">
        <v>122</v>
      </c>
      <c r="Y120" s="12" t="s">
        <v>40</v>
      </c>
      <c r="Z120" s="12">
        <v>142</v>
      </c>
      <c r="AA120" s="30"/>
      <c r="AB120" s="30"/>
      <c r="AC120" s="30"/>
      <c r="AD120" s="31"/>
    </row>
    <row r="121" spans="1:30">
      <c r="A121" s="12">
        <v>2025</v>
      </c>
      <c r="B121" s="12" t="s">
        <v>189</v>
      </c>
      <c r="C121" s="13">
        <v>2025</v>
      </c>
      <c r="D121" s="12" t="s">
        <v>190</v>
      </c>
      <c r="E121" s="12">
        <v>2538110127</v>
      </c>
      <c r="F121" s="12" t="s">
        <v>319</v>
      </c>
      <c r="G121" s="14">
        <v>80</v>
      </c>
      <c r="H121" s="13">
        <v>2.525</v>
      </c>
      <c r="I121" s="14">
        <v>82.525</v>
      </c>
      <c r="J121" s="14">
        <v>78.6559139784946</v>
      </c>
      <c r="K121" s="13">
        <v>0</v>
      </c>
      <c r="L121" s="13">
        <v>78.6559139784946</v>
      </c>
      <c r="M121" s="14">
        <v>78</v>
      </c>
      <c r="N121" s="13">
        <v>0</v>
      </c>
      <c r="O121" s="14">
        <v>78</v>
      </c>
      <c r="P121" s="14">
        <v>60</v>
      </c>
      <c r="Q121" s="14">
        <v>0</v>
      </c>
      <c r="R121" s="14">
        <v>60</v>
      </c>
      <c r="S121" s="14">
        <v>60</v>
      </c>
      <c r="T121" s="13">
        <v>-10</v>
      </c>
      <c r="U121" s="14">
        <v>50</v>
      </c>
      <c r="V121" s="25">
        <v>76.6444354838709</v>
      </c>
      <c r="W121" s="12">
        <v>117</v>
      </c>
      <c r="X121" s="12">
        <v>112</v>
      </c>
      <c r="Y121" s="12" t="s">
        <v>154</v>
      </c>
      <c r="Z121" s="12">
        <v>142</v>
      </c>
      <c r="AA121" s="30"/>
      <c r="AB121" s="30"/>
      <c r="AC121" s="30"/>
      <c r="AD121" s="31"/>
    </row>
    <row r="122" spans="1:30">
      <c r="A122" s="12">
        <v>2025</v>
      </c>
      <c r="B122" s="12" t="s">
        <v>189</v>
      </c>
      <c r="C122" s="13">
        <v>2025</v>
      </c>
      <c r="D122" s="12" t="s">
        <v>197</v>
      </c>
      <c r="E122" s="12">
        <v>2538110189</v>
      </c>
      <c r="F122" s="12" t="s">
        <v>320</v>
      </c>
      <c r="G122" s="14">
        <v>80</v>
      </c>
      <c r="H122" s="13">
        <v>4.075</v>
      </c>
      <c r="I122" s="14">
        <v>84.075</v>
      </c>
      <c r="J122" s="14">
        <v>76.24731183</v>
      </c>
      <c r="K122" s="13">
        <v>1</v>
      </c>
      <c r="L122" s="13">
        <v>77.24731183</v>
      </c>
      <c r="M122" s="14">
        <v>77.75</v>
      </c>
      <c r="N122" s="13">
        <v>0</v>
      </c>
      <c r="O122" s="14">
        <v>77.75</v>
      </c>
      <c r="P122" s="14">
        <v>60</v>
      </c>
      <c r="Q122" s="14">
        <v>1</v>
      </c>
      <c r="R122" s="14">
        <v>61</v>
      </c>
      <c r="S122" s="14">
        <v>60</v>
      </c>
      <c r="T122" s="13">
        <v>-0.01</v>
      </c>
      <c r="U122" s="14">
        <v>59.99</v>
      </c>
      <c r="V122" s="25">
        <v>76.2799838725</v>
      </c>
      <c r="W122" s="12">
        <v>118</v>
      </c>
      <c r="X122" s="12">
        <v>126</v>
      </c>
      <c r="Y122" s="12" t="s">
        <v>40</v>
      </c>
      <c r="Z122" s="12">
        <v>142</v>
      </c>
      <c r="AA122" s="30"/>
      <c r="AB122" s="30"/>
      <c r="AC122" s="30"/>
      <c r="AD122" s="31"/>
    </row>
    <row r="123" spans="1:30">
      <c r="A123" s="12">
        <v>2025</v>
      </c>
      <c r="B123" s="12" t="s">
        <v>189</v>
      </c>
      <c r="C123" s="13">
        <v>2025</v>
      </c>
      <c r="D123" s="12" t="s">
        <v>195</v>
      </c>
      <c r="E123" s="12">
        <v>2538110184</v>
      </c>
      <c r="F123" s="12" t="s">
        <v>321</v>
      </c>
      <c r="G123" s="14">
        <v>80</v>
      </c>
      <c r="H123" s="13">
        <v>8.15</v>
      </c>
      <c r="I123" s="14">
        <v>88.15</v>
      </c>
      <c r="J123" s="14">
        <v>75.6451612903226</v>
      </c>
      <c r="K123" s="13">
        <v>1.05</v>
      </c>
      <c r="L123" s="13">
        <v>76.6951612903226</v>
      </c>
      <c r="M123" s="14">
        <v>72.4</v>
      </c>
      <c r="N123" s="13">
        <v>0</v>
      </c>
      <c r="O123" s="14">
        <v>72.4</v>
      </c>
      <c r="P123" s="14">
        <v>60</v>
      </c>
      <c r="Q123" s="14">
        <v>3</v>
      </c>
      <c r="R123" s="14">
        <v>63</v>
      </c>
      <c r="S123" s="14">
        <v>60</v>
      </c>
      <c r="T123" s="13">
        <v>3</v>
      </c>
      <c r="U123" s="14">
        <v>63</v>
      </c>
      <c r="V123" s="25">
        <v>76.256370967742</v>
      </c>
      <c r="W123" s="12">
        <v>119</v>
      </c>
      <c r="X123" s="12">
        <v>129</v>
      </c>
      <c r="Y123" s="12" t="s">
        <v>154</v>
      </c>
      <c r="Z123" s="12">
        <v>142</v>
      </c>
      <c r="AA123" s="30"/>
      <c r="AB123" s="30"/>
      <c r="AC123" s="30"/>
      <c r="AD123" s="31"/>
    </row>
    <row r="124" spans="1:30">
      <c r="A124" s="12">
        <v>2025</v>
      </c>
      <c r="B124" s="12" t="s">
        <v>189</v>
      </c>
      <c r="C124" s="13">
        <v>2025</v>
      </c>
      <c r="D124" s="12" t="s">
        <v>190</v>
      </c>
      <c r="E124" s="12">
        <v>2538110153</v>
      </c>
      <c r="F124" s="12" t="s">
        <v>322</v>
      </c>
      <c r="G124" s="14">
        <v>80</v>
      </c>
      <c r="H124" s="13">
        <v>0</v>
      </c>
      <c r="I124" s="14">
        <v>80</v>
      </c>
      <c r="J124" s="14">
        <v>78.6774193548387</v>
      </c>
      <c r="K124" s="13">
        <v>0</v>
      </c>
      <c r="L124" s="13">
        <v>78.6774193548387</v>
      </c>
      <c r="M124" s="14">
        <v>63.25</v>
      </c>
      <c r="N124" s="13">
        <v>0</v>
      </c>
      <c r="O124" s="14">
        <v>63.25</v>
      </c>
      <c r="P124" s="14">
        <v>60</v>
      </c>
      <c r="Q124" s="14">
        <v>0</v>
      </c>
      <c r="R124" s="14">
        <v>60</v>
      </c>
      <c r="S124" s="14">
        <v>60</v>
      </c>
      <c r="T124" s="13">
        <v>0</v>
      </c>
      <c r="U124" s="14">
        <v>60</v>
      </c>
      <c r="V124" s="25">
        <v>76.170564516129</v>
      </c>
      <c r="W124" s="12">
        <v>120</v>
      </c>
      <c r="X124" s="12">
        <v>111</v>
      </c>
      <c r="Y124" s="12" t="s">
        <v>40</v>
      </c>
      <c r="Z124" s="12">
        <v>142</v>
      </c>
      <c r="AA124" s="30"/>
      <c r="AB124" s="30"/>
      <c r="AC124" s="30"/>
      <c r="AD124" s="31"/>
    </row>
    <row r="125" spans="1:30">
      <c r="A125" s="12">
        <v>2025</v>
      </c>
      <c r="B125" s="12" t="s">
        <v>189</v>
      </c>
      <c r="C125" s="13">
        <v>2025</v>
      </c>
      <c r="D125" s="12" t="s">
        <v>195</v>
      </c>
      <c r="E125" s="12">
        <v>2538110175</v>
      </c>
      <c r="F125" s="12" t="s">
        <v>323</v>
      </c>
      <c r="G125" s="14">
        <v>80</v>
      </c>
      <c r="H125" s="13">
        <v>1.25</v>
      </c>
      <c r="I125" s="14">
        <v>81.25</v>
      </c>
      <c r="J125" s="14">
        <v>78.2688172043011</v>
      </c>
      <c r="K125" s="13">
        <v>1</v>
      </c>
      <c r="L125" s="13">
        <v>79.2688172043011</v>
      </c>
      <c r="M125" s="14">
        <v>54.25</v>
      </c>
      <c r="N125" s="13">
        <v>0</v>
      </c>
      <c r="O125" s="14">
        <v>54.25</v>
      </c>
      <c r="P125" s="14">
        <v>60</v>
      </c>
      <c r="Q125" s="14">
        <v>0</v>
      </c>
      <c r="R125" s="14">
        <v>60</v>
      </c>
      <c r="S125" s="14">
        <v>60</v>
      </c>
      <c r="T125" s="13">
        <v>-3.5</v>
      </c>
      <c r="U125" s="14">
        <v>56.5</v>
      </c>
      <c r="V125" s="25">
        <v>76.1141129032258</v>
      </c>
      <c r="W125" s="12">
        <v>121</v>
      </c>
      <c r="X125" s="12">
        <v>114</v>
      </c>
      <c r="Y125" s="12" t="s">
        <v>40</v>
      </c>
      <c r="Z125" s="12">
        <v>142</v>
      </c>
      <c r="AA125" s="30"/>
      <c r="AB125" s="30"/>
      <c r="AC125" s="30"/>
      <c r="AD125" s="31"/>
    </row>
    <row r="126" spans="1:30">
      <c r="A126" s="12">
        <v>2025</v>
      </c>
      <c r="B126" s="12" t="s">
        <v>189</v>
      </c>
      <c r="C126" s="13">
        <v>2025</v>
      </c>
      <c r="D126" s="12" t="s">
        <v>197</v>
      </c>
      <c r="E126" s="12">
        <v>2538110199</v>
      </c>
      <c r="F126" s="12" t="s">
        <v>324</v>
      </c>
      <c r="G126" s="14">
        <v>80</v>
      </c>
      <c r="H126" s="13">
        <v>6.425</v>
      </c>
      <c r="I126" s="14">
        <v>86.425</v>
      </c>
      <c r="J126" s="14">
        <v>75.64516129</v>
      </c>
      <c r="K126" s="13">
        <v>1</v>
      </c>
      <c r="L126" s="13">
        <v>76.64516129</v>
      </c>
      <c r="M126" s="14">
        <v>80.6</v>
      </c>
      <c r="N126" s="13">
        <v>0</v>
      </c>
      <c r="O126" s="14">
        <v>80.6</v>
      </c>
      <c r="P126" s="14">
        <v>60</v>
      </c>
      <c r="Q126" s="14">
        <v>0</v>
      </c>
      <c r="R126" s="14">
        <v>60</v>
      </c>
      <c r="S126" s="14">
        <v>60</v>
      </c>
      <c r="T126" s="13">
        <v>-2</v>
      </c>
      <c r="U126" s="14">
        <v>58</v>
      </c>
      <c r="V126" s="25">
        <v>76.0563</v>
      </c>
      <c r="W126" s="12">
        <v>122</v>
      </c>
      <c r="X126" s="12">
        <v>130</v>
      </c>
      <c r="Y126" s="12" t="s">
        <v>40</v>
      </c>
      <c r="Z126" s="12">
        <v>142</v>
      </c>
      <c r="AA126" s="30"/>
      <c r="AB126" s="30"/>
      <c r="AC126" s="30"/>
      <c r="AD126" s="31"/>
    </row>
    <row r="127" spans="1:30">
      <c r="A127" s="12">
        <v>2025</v>
      </c>
      <c r="B127" s="12" t="s">
        <v>189</v>
      </c>
      <c r="C127" s="13">
        <v>2025</v>
      </c>
      <c r="D127" s="12" t="s">
        <v>197</v>
      </c>
      <c r="E127" s="12">
        <v>2538110206</v>
      </c>
      <c r="F127" s="12" t="s">
        <v>325</v>
      </c>
      <c r="G127" s="14">
        <v>80</v>
      </c>
      <c r="H127" s="13">
        <v>6.68</v>
      </c>
      <c r="I127" s="14">
        <v>86.68</v>
      </c>
      <c r="J127" s="14">
        <v>77.04301075</v>
      </c>
      <c r="K127" s="13">
        <v>0</v>
      </c>
      <c r="L127" s="13">
        <v>77.04301075</v>
      </c>
      <c r="M127" s="14">
        <v>69.2</v>
      </c>
      <c r="N127" s="13">
        <v>0</v>
      </c>
      <c r="O127" s="14">
        <v>69.2</v>
      </c>
      <c r="P127" s="14">
        <v>60</v>
      </c>
      <c r="Q127" s="14">
        <v>0</v>
      </c>
      <c r="R127" s="14">
        <v>60</v>
      </c>
      <c r="S127" s="14">
        <v>60</v>
      </c>
      <c r="T127" s="13">
        <v>1.06</v>
      </c>
      <c r="U127" s="14">
        <v>61.06</v>
      </c>
      <c r="V127" s="25">
        <v>75.9632580625</v>
      </c>
      <c r="W127" s="12">
        <v>123</v>
      </c>
      <c r="X127" s="12">
        <v>123</v>
      </c>
      <c r="Y127" s="12" t="s">
        <v>40</v>
      </c>
      <c r="Z127" s="12">
        <v>142</v>
      </c>
      <c r="AA127" s="30"/>
      <c r="AB127" s="30"/>
      <c r="AC127" s="30"/>
      <c r="AD127" s="31"/>
    </row>
    <row r="128" spans="1:30">
      <c r="A128" s="12">
        <v>2025</v>
      </c>
      <c r="B128" s="12" t="s">
        <v>189</v>
      </c>
      <c r="C128" s="13">
        <v>2025</v>
      </c>
      <c r="D128" s="12" t="s">
        <v>197</v>
      </c>
      <c r="E128" s="12">
        <v>2538110212</v>
      </c>
      <c r="F128" s="12" t="s">
        <v>326</v>
      </c>
      <c r="G128" s="14">
        <v>80</v>
      </c>
      <c r="H128" s="13">
        <v>1.875</v>
      </c>
      <c r="I128" s="14">
        <v>81.875</v>
      </c>
      <c r="J128" s="14">
        <v>77.08602151</v>
      </c>
      <c r="K128" s="13">
        <v>0</v>
      </c>
      <c r="L128" s="13">
        <v>77.08602151</v>
      </c>
      <c r="M128" s="14">
        <v>78.05</v>
      </c>
      <c r="N128" s="13">
        <v>0</v>
      </c>
      <c r="O128" s="14">
        <v>78.05</v>
      </c>
      <c r="P128" s="14">
        <v>60</v>
      </c>
      <c r="Q128" s="14">
        <v>0</v>
      </c>
      <c r="R128" s="14">
        <v>60</v>
      </c>
      <c r="S128" s="14">
        <v>60</v>
      </c>
      <c r="T128" s="13">
        <v>-0.18</v>
      </c>
      <c r="U128" s="14">
        <v>59.82</v>
      </c>
      <c r="V128" s="25">
        <v>75.8955161325</v>
      </c>
      <c r="W128" s="12">
        <v>124</v>
      </c>
      <c r="X128" s="12">
        <v>121</v>
      </c>
      <c r="Y128" s="12" t="s">
        <v>40</v>
      </c>
      <c r="Z128" s="12">
        <v>142</v>
      </c>
      <c r="AA128" s="30"/>
      <c r="AB128" s="30"/>
      <c r="AC128" s="30"/>
      <c r="AD128" s="31"/>
    </row>
    <row r="129" spans="1:30">
      <c r="A129" s="12">
        <v>2025</v>
      </c>
      <c r="B129" s="12" t="s">
        <v>189</v>
      </c>
      <c r="C129" s="13">
        <v>2025</v>
      </c>
      <c r="D129" s="12" t="s">
        <v>190</v>
      </c>
      <c r="E129" s="12">
        <v>2501110088</v>
      </c>
      <c r="F129" s="12" t="s">
        <v>327</v>
      </c>
      <c r="G129" s="14">
        <v>80</v>
      </c>
      <c r="H129" s="13">
        <v>0</v>
      </c>
      <c r="I129" s="14">
        <v>80</v>
      </c>
      <c r="J129" s="14">
        <v>77.5882352941177</v>
      </c>
      <c r="K129" s="13">
        <v>0</v>
      </c>
      <c r="L129" s="13">
        <v>77.5882352941177</v>
      </c>
      <c r="M129" s="14">
        <v>71.75</v>
      </c>
      <c r="N129" s="13">
        <v>0</v>
      </c>
      <c r="O129" s="14">
        <v>71.75</v>
      </c>
      <c r="P129" s="14">
        <v>60</v>
      </c>
      <c r="Q129" s="14">
        <v>0</v>
      </c>
      <c r="R129" s="14">
        <v>60</v>
      </c>
      <c r="S129" s="14">
        <v>60</v>
      </c>
      <c r="T129" s="13">
        <v>0</v>
      </c>
      <c r="U129" s="14">
        <v>60</v>
      </c>
      <c r="V129" s="25">
        <v>75.7786764705883</v>
      </c>
      <c r="W129" s="12">
        <v>125</v>
      </c>
      <c r="X129" s="12">
        <v>118</v>
      </c>
      <c r="Y129" s="12" t="s">
        <v>40</v>
      </c>
      <c r="Z129" s="12">
        <v>142</v>
      </c>
      <c r="AA129" s="30"/>
      <c r="AB129" s="30"/>
      <c r="AC129" s="30"/>
      <c r="AD129" s="31"/>
    </row>
    <row r="130" spans="1:30">
      <c r="A130" s="12">
        <v>2025</v>
      </c>
      <c r="B130" s="12" t="s">
        <v>189</v>
      </c>
      <c r="C130" s="13">
        <v>2025</v>
      </c>
      <c r="D130" s="12" t="s">
        <v>190</v>
      </c>
      <c r="E130" s="12">
        <v>2538110148</v>
      </c>
      <c r="F130" s="12" t="s">
        <v>328</v>
      </c>
      <c r="G130" s="14">
        <v>80</v>
      </c>
      <c r="H130" s="13">
        <v>1.925</v>
      </c>
      <c r="I130" s="14">
        <v>81.925</v>
      </c>
      <c r="J130" s="14">
        <v>77.1935483870968</v>
      </c>
      <c r="K130" s="13">
        <v>1</v>
      </c>
      <c r="L130" s="13">
        <v>78.1935483870968</v>
      </c>
      <c r="M130" s="14">
        <v>64.8</v>
      </c>
      <c r="N130" s="13">
        <v>0</v>
      </c>
      <c r="O130" s="14">
        <v>64.8</v>
      </c>
      <c r="P130" s="14">
        <v>60</v>
      </c>
      <c r="Q130" s="14">
        <v>0</v>
      </c>
      <c r="R130" s="14">
        <v>60</v>
      </c>
      <c r="S130" s="14">
        <v>60</v>
      </c>
      <c r="T130" s="13">
        <v>-8.42</v>
      </c>
      <c r="U130" s="14">
        <v>51.58</v>
      </c>
      <c r="V130" s="25">
        <f>I130*0.1+L130*0.75+O130*0.05+R130*0.05+U130*0.05</f>
        <v>75.6566612903226</v>
      </c>
      <c r="W130" s="12">
        <v>126</v>
      </c>
      <c r="X130" s="12">
        <v>120</v>
      </c>
      <c r="Y130" s="12" t="s">
        <v>40</v>
      </c>
      <c r="Z130" s="12">
        <v>142</v>
      </c>
      <c r="AA130" s="30"/>
      <c r="AB130" s="30"/>
      <c r="AC130" s="30"/>
      <c r="AD130" s="31"/>
    </row>
    <row r="131" spans="1:30">
      <c r="A131" s="12">
        <v>2025</v>
      </c>
      <c r="B131" s="12" t="s">
        <v>189</v>
      </c>
      <c r="C131" s="13">
        <v>2025</v>
      </c>
      <c r="D131" s="12" t="s">
        <v>197</v>
      </c>
      <c r="E131" s="12">
        <v>2538110215</v>
      </c>
      <c r="F131" s="12" t="s">
        <v>329</v>
      </c>
      <c r="G131" s="14">
        <v>80</v>
      </c>
      <c r="H131" s="13">
        <v>2.35</v>
      </c>
      <c r="I131" s="14">
        <v>82.35</v>
      </c>
      <c r="J131" s="14">
        <v>75.47311828</v>
      </c>
      <c r="K131" s="13">
        <v>0</v>
      </c>
      <c r="L131" s="13">
        <v>75.47311828</v>
      </c>
      <c r="M131" s="14">
        <v>78.45</v>
      </c>
      <c r="N131" s="13">
        <v>0</v>
      </c>
      <c r="O131" s="14">
        <v>78.45</v>
      </c>
      <c r="P131" s="14">
        <v>60</v>
      </c>
      <c r="Q131" s="14">
        <v>0</v>
      </c>
      <c r="R131" s="14">
        <v>60</v>
      </c>
      <c r="S131" s="14">
        <v>60</v>
      </c>
      <c r="T131" s="13">
        <v>10.83</v>
      </c>
      <c r="U131" s="14">
        <v>70.83</v>
      </c>
      <c r="V131" s="25">
        <v>75.30383871</v>
      </c>
      <c r="W131" s="12">
        <v>127</v>
      </c>
      <c r="X131" s="12">
        <v>133</v>
      </c>
      <c r="Y131" s="12" t="s">
        <v>154</v>
      </c>
      <c r="Z131" s="12">
        <v>142</v>
      </c>
      <c r="AA131" s="30"/>
      <c r="AB131" s="30"/>
      <c r="AC131" s="30"/>
      <c r="AD131" s="31"/>
    </row>
    <row r="132" spans="1:30">
      <c r="A132" s="12">
        <v>2025</v>
      </c>
      <c r="B132" s="12" t="s">
        <v>189</v>
      </c>
      <c r="C132" s="13">
        <v>2025</v>
      </c>
      <c r="D132" s="12" t="s">
        <v>193</v>
      </c>
      <c r="E132" s="12">
        <v>2538110119</v>
      </c>
      <c r="F132" s="12" t="s">
        <v>330</v>
      </c>
      <c r="G132" s="14">
        <v>80</v>
      </c>
      <c r="H132" s="13">
        <v>2.175</v>
      </c>
      <c r="I132" s="14">
        <v>82.175</v>
      </c>
      <c r="J132" s="14">
        <v>75.494623655914</v>
      </c>
      <c r="K132" s="13">
        <v>1.05</v>
      </c>
      <c r="L132" s="13">
        <v>76.544623655914</v>
      </c>
      <c r="M132" s="14">
        <v>67.7</v>
      </c>
      <c r="N132" s="13">
        <v>0</v>
      </c>
      <c r="O132" s="14">
        <v>67.7</v>
      </c>
      <c r="P132" s="14">
        <v>60</v>
      </c>
      <c r="Q132" s="14">
        <v>0</v>
      </c>
      <c r="R132" s="14">
        <v>60</v>
      </c>
      <c r="S132" s="14">
        <v>60</v>
      </c>
      <c r="T132" s="13">
        <v>5.3</v>
      </c>
      <c r="U132" s="14">
        <v>65.3</v>
      </c>
      <c r="V132" s="25">
        <v>75.2759677419355</v>
      </c>
      <c r="W132" s="12">
        <v>128</v>
      </c>
      <c r="X132" s="12">
        <v>132</v>
      </c>
      <c r="Y132" s="12" t="s">
        <v>40</v>
      </c>
      <c r="Z132" s="12">
        <v>142</v>
      </c>
      <c r="AA132" s="30"/>
      <c r="AB132" s="30"/>
      <c r="AC132" s="30"/>
      <c r="AD132" s="31"/>
    </row>
    <row r="133" spans="1:30">
      <c r="A133" s="12">
        <v>2025</v>
      </c>
      <c r="B133" s="12" t="s">
        <v>189</v>
      </c>
      <c r="C133" s="13">
        <v>2025</v>
      </c>
      <c r="D133" s="12" t="s">
        <v>197</v>
      </c>
      <c r="E133" s="12">
        <v>2538110191</v>
      </c>
      <c r="F133" s="12" t="s">
        <v>331</v>
      </c>
      <c r="G133" s="14">
        <v>80</v>
      </c>
      <c r="H133" s="13">
        <v>2.575</v>
      </c>
      <c r="I133" s="14">
        <v>82.575</v>
      </c>
      <c r="J133" s="14">
        <v>74.35483871</v>
      </c>
      <c r="K133" s="13">
        <v>1</v>
      </c>
      <c r="L133" s="13">
        <v>75.35483871</v>
      </c>
      <c r="M133" s="14">
        <v>85.55</v>
      </c>
      <c r="N133" s="13">
        <v>0</v>
      </c>
      <c r="O133" s="14">
        <v>85.55</v>
      </c>
      <c r="P133" s="14">
        <v>60</v>
      </c>
      <c r="Q133" s="14">
        <v>0</v>
      </c>
      <c r="R133" s="14">
        <v>60</v>
      </c>
      <c r="S133" s="14">
        <v>60</v>
      </c>
      <c r="T133" s="13">
        <v>2</v>
      </c>
      <c r="U133" s="14">
        <v>62</v>
      </c>
      <c r="V133" s="25">
        <v>75.1511290325</v>
      </c>
      <c r="W133" s="12">
        <v>129</v>
      </c>
      <c r="X133" s="12">
        <v>135</v>
      </c>
      <c r="Y133" s="12" t="s">
        <v>154</v>
      </c>
      <c r="Z133" s="12">
        <v>142</v>
      </c>
      <c r="AA133" s="30"/>
      <c r="AB133" s="30"/>
      <c r="AC133" s="30"/>
      <c r="AD133" s="31"/>
    </row>
    <row r="134" spans="1:30">
      <c r="A134" s="12">
        <v>2025</v>
      </c>
      <c r="B134" s="12" t="s">
        <v>189</v>
      </c>
      <c r="C134" s="13">
        <v>2025</v>
      </c>
      <c r="D134" s="12" t="s">
        <v>193</v>
      </c>
      <c r="E134" s="12">
        <v>2538110108</v>
      </c>
      <c r="F134" s="12" t="s">
        <v>332</v>
      </c>
      <c r="G134" s="14">
        <v>80</v>
      </c>
      <c r="H134" s="13">
        <v>0.8</v>
      </c>
      <c r="I134" s="14">
        <v>80.8</v>
      </c>
      <c r="J134" s="14">
        <v>76.1827956989247</v>
      </c>
      <c r="K134" s="13">
        <v>0</v>
      </c>
      <c r="L134" s="13">
        <v>76.1827956989247</v>
      </c>
      <c r="M134" s="14">
        <v>81.6</v>
      </c>
      <c r="N134" s="13">
        <v>0</v>
      </c>
      <c r="O134" s="14">
        <v>81.6</v>
      </c>
      <c r="P134" s="14">
        <v>60</v>
      </c>
      <c r="Q134" s="14">
        <v>0</v>
      </c>
      <c r="R134" s="14">
        <v>60</v>
      </c>
      <c r="S134" s="14">
        <v>60</v>
      </c>
      <c r="T134" s="13">
        <v>-5</v>
      </c>
      <c r="U134" s="14">
        <v>55</v>
      </c>
      <c r="V134" s="25">
        <v>75.0470967741935</v>
      </c>
      <c r="W134" s="12">
        <v>130</v>
      </c>
      <c r="X134" s="12">
        <v>128</v>
      </c>
      <c r="Y134" s="12" t="s">
        <v>40</v>
      </c>
      <c r="Z134" s="12">
        <v>142</v>
      </c>
      <c r="AA134" s="30"/>
      <c r="AB134" s="30"/>
      <c r="AC134" s="30"/>
      <c r="AD134" s="31"/>
    </row>
    <row r="135" spans="1:30">
      <c r="A135" s="12">
        <v>2025</v>
      </c>
      <c r="B135" s="12" t="s">
        <v>189</v>
      </c>
      <c r="C135" s="13">
        <v>2025</v>
      </c>
      <c r="D135" s="12" t="s">
        <v>195</v>
      </c>
      <c r="E135" s="12">
        <v>2538110185</v>
      </c>
      <c r="F135" s="12" t="s">
        <v>333</v>
      </c>
      <c r="G135" s="14">
        <v>80</v>
      </c>
      <c r="H135" s="13">
        <v>1.3</v>
      </c>
      <c r="I135" s="14">
        <v>81.3</v>
      </c>
      <c r="J135" s="14">
        <v>76.6559139784946</v>
      </c>
      <c r="K135" s="13">
        <v>0</v>
      </c>
      <c r="L135" s="13">
        <v>76.6559139784946</v>
      </c>
      <c r="M135" s="14">
        <v>68.65</v>
      </c>
      <c r="N135" s="13">
        <v>0</v>
      </c>
      <c r="O135" s="14">
        <v>68.65</v>
      </c>
      <c r="P135" s="14">
        <v>60</v>
      </c>
      <c r="Q135" s="14">
        <v>0</v>
      </c>
      <c r="R135" s="14">
        <v>60</v>
      </c>
      <c r="S135" s="14">
        <v>60</v>
      </c>
      <c r="T135" s="13">
        <v>-3</v>
      </c>
      <c r="U135" s="14">
        <v>57</v>
      </c>
      <c r="V135" s="25">
        <v>74.9044354838709</v>
      </c>
      <c r="W135" s="12">
        <v>131</v>
      </c>
      <c r="X135" s="12">
        <v>125</v>
      </c>
      <c r="Y135" s="12" t="s">
        <v>40</v>
      </c>
      <c r="Z135" s="12">
        <v>142</v>
      </c>
      <c r="AA135" s="30"/>
      <c r="AB135" s="30"/>
      <c r="AC135" s="30"/>
      <c r="AD135" s="31"/>
    </row>
    <row r="136" spans="1:30">
      <c r="A136" s="12">
        <v>2025</v>
      </c>
      <c r="B136" s="12" t="s">
        <v>189</v>
      </c>
      <c r="C136" s="13">
        <v>2025</v>
      </c>
      <c r="D136" s="12" t="s">
        <v>195</v>
      </c>
      <c r="E136" s="12">
        <v>2538110177</v>
      </c>
      <c r="F136" s="12" t="s">
        <v>334</v>
      </c>
      <c r="G136" s="14">
        <v>80</v>
      </c>
      <c r="H136" s="13">
        <v>0.875</v>
      </c>
      <c r="I136" s="14">
        <v>80.875</v>
      </c>
      <c r="J136" s="14">
        <v>76.9569892473118</v>
      </c>
      <c r="K136" s="13">
        <v>0</v>
      </c>
      <c r="L136" s="13">
        <v>76.9569892473118</v>
      </c>
      <c r="M136" s="14">
        <v>58.55</v>
      </c>
      <c r="N136" s="13">
        <v>0</v>
      </c>
      <c r="O136" s="14">
        <v>58.55</v>
      </c>
      <c r="P136" s="14">
        <v>60</v>
      </c>
      <c r="Q136" s="14">
        <v>0</v>
      </c>
      <c r="R136" s="14">
        <v>60</v>
      </c>
      <c r="S136" s="14">
        <v>60</v>
      </c>
      <c r="T136" s="13">
        <v>-5</v>
      </c>
      <c r="U136" s="14">
        <v>55</v>
      </c>
      <c r="V136" s="25">
        <v>74.4827419354838</v>
      </c>
      <c r="W136" s="12">
        <v>132</v>
      </c>
      <c r="X136" s="12">
        <v>124</v>
      </c>
      <c r="Y136" s="12" t="s">
        <v>40</v>
      </c>
      <c r="Z136" s="12">
        <v>142</v>
      </c>
      <c r="AA136" s="30"/>
      <c r="AB136" s="30"/>
      <c r="AC136" s="30"/>
      <c r="AD136" s="31"/>
    </row>
    <row r="137" spans="1:30">
      <c r="A137" s="12">
        <v>2025</v>
      </c>
      <c r="B137" s="12" t="s">
        <v>189</v>
      </c>
      <c r="C137" s="13">
        <v>2025</v>
      </c>
      <c r="D137" s="12" t="s">
        <v>197</v>
      </c>
      <c r="E137" s="12">
        <v>2538110214</v>
      </c>
      <c r="F137" s="12" t="s">
        <v>335</v>
      </c>
      <c r="G137" s="14">
        <v>80</v>
      </c>
      <c r="H137" s="13">
        <v>1.875</v>
      </c>
      <c r="I137" s="14">
        <v>81.875</v>
      </c>
      <c r="J137" s="14">
        <v>75.04301075</v>
      </c>
      <c r="K137" s="13">
        <v>0</v>
      </c>
      <c r="L137" s="13">
        <v>75.04301075</v>
      </c>
      <c r="M137" s="14" t="s">
        <v>336</v>
      </c>
      <c r="N137" s="13">
        <v>0</v>
      </c>
      <c r="O137" s="14" t="s">
        <v>336</v>
      </c>
      <c r="P137" s="14">
        <v>60</v>
      </c>
      <c r="Q137" s="14">
        <v>0</v>
      </c>
      <c r="R137" s="14">
        <v>60</v>
      </c>
      <c r="S137" s="14">
        <v>60</v>
      </c>
      <c r="T137" s="13">
        <v>-2</v>
      </c>
      <c r="U137" s="14">
        <v>58</v>
      </c>
      <c r="V137" s="25">
        <v>74.4373</v>
      </c>
      <c r="W137" s="12">
        <v>133</v>
      </c>
      <c r="X137" s="12">
        <v>134</v>
      </c>
      <c r="Y137" s="12" t="s">
        <v>40</v>
      </c>
      <c r="Z137" s="12">
        <v>142</v>
      </c>
      <c r="AA137" s="30"/>
      <c r="AB137" s="30"/>
      <c r="AC137" s="30"/>
      <c r="AD137" s="31"/>
    </row>
    <row r="138" spans="1:30">
      <c r="A138" s="12">
        <v>2025</v>
      </c>
      <c r="B138" s="12" t="s">
        <v>189</v>
      </c>
      <c r="C138" s="13">
        <v>2025</v>
      </c>
      <c r="D138" s="12" t="s">
        <v>197</v>
      </c>
      <c r="E138" s="12">
        <v>2538110190</v>
      </c>
      <c r="F138" s="12" t="s">
        <v>337</v>
      </c>
      <c r="G138" s="14">
        <v>80</v>
      </c>
      <c r="H138" s="13">
        <v>5.675</v>
      </c>
      <c r="I138" s="14">
        <v>85.675</v>
      </c>
      <c r="J138" s="14">
        <v>72.41935484</v>
      </c>
      <c r="K138" s="13">
        <v>1</v>
      </c>
      <c r="L138" s="13">
        <v>73.41935484</v>
      </c>
      <c r="M138" s="14" t="s">
        <v>338</v>
      </c>
      <c r="N138" s="13">
        <v>0</v>
      </c>
      <c r="O138" s="14" t="s">
        <v>338</v>
      </c>
      <c r="P138" s="14">
        <v>60</v>
      </c>
      <c r="Q138" s="14">
        <v>0</v>
      </c>
      <c r="R138" s="14">
        <v>60</v>
      </c>
      <c r="S138" s="14">
        <v>60</v>
      </c>
      <c r="T138" s="13">
        <v>11.27</v>
      </c>
      <c r="U138" s="14">
        <v>71.27</v>
      </c>
      <c r="V138" s="25">
        <v>73.7905</v>
      </c>
      <c r="W138" s="12">
        <v>134</v>
      </c>
      <c r="X138" s="12">
        <v>137</v>
      </c>
      <c r="Y138" s="12" t="s">
        <v>40</v>
      </c>
      <c r="Z138" s="12">
        <v>142</v>
      </c>
      <c r="AA138" s="30"/>
      <c r="AB138" s="30"/>
      <c r="AC138" s="30"/>
      <c r="AD138" s="31"/>
    </row>
    <row r="139" spans="1:30">
      <c r="A139" s="12">
        <v>2025</v>
      </c>
      <c r="B139" s="12" t="s">
        <v>189</v>
      </c>
      <c r="C139" s="13">
        <v>2025</v>
      </c>
      <c r="D139" s="12" t="s">
        <v>193</v>
      </c>
      <c r="E139" s="12">
        <v>2538110114</v>
      </c>
      <c r="F139" s="12" t="s">
        <v>339</v>
      </c>
      <c r="G139" s="14">
        <v>80</v>
      </c>
      <c r="H139" s="13">
        <v>0</v>
      </c>
      <c r="I139" s="14">
        <v>80</v>
      </c>
      <c r="J139" s="14">
        <v>72.7849462365591</v>
      </c>
      <c r="K139" s="13">
        <v>0</v>
      </c>
      <c r="L139" s="13">
        <v>72.7849462365591</v>
      </c>
      <c r="M139" s="14">
        <v>82.475</v>
      </c>
      <c r="N139" s="13">
        <v>0</v>
      </c>
      <c r="O139" s="14">
        <v>82.475</v>
      </c>
      <c r="P139" s="14">
        <v>60</v>
      </c>
      <c r="Q139" s="14">
        <v>0</v>
      </c>
      <c r="R139" s="14">
        <v>60</v>
      </c>
      <c r="S139" s="14">
        <v>60</v>
      </c>
      <c r="T139" s="13">
        <v>0</v>
      </c>
      <c r="U139" s="14">
        <v>60</v>
      </c>
      <c r="V139" s="25">
        <v>72.7124596774193</v>
      </c>
      <c r="W139" s="12">
        <v>135</v>
      </c>
      <c r="X139" s="12">
        <v>136</v>
      </c>
      <c r="Y139" s="12" t="s">
        <v>154</v>
      </c>
      <c r="Z139" s="12">
        <v>142</v>
      </c>
      <c r="AA139" s="30"/>
      <c r="AB139" s="30"/>
      <c r="AC139" s="30"/>
      <c r="AD139" s="31"/>
    </row>
    <row r="140" spans="1:30">
      <c r="A140" s="12">
        <v>2025</v>
      </c>
      <c r="B140" s="12" t="s">
        <v>189</v>
      </c>
      <c r="C140" s="13">
        <v>2025</v>
      </c>
      <c r="D140" s="12" t="s">
        <v>193</v>
      </c>
      <c r="E140" s="12">
        <v>2538110123</v>
      </c>
      <c r="F140" s="12" t="s">
        <v>340</v>
      </c>
      <c r="G140" s="14">
        <v>80</v>
      </c>
      <c r="H140" s="13">
        <v>2.225</v>
      </c>
      <c r="I140" s="14">
        <v>82.225</v>
      </c>
      <c r="J140" s="14">
        <v>76.247311827957</v>
      </c>
      <c r="K140" s="13">
        <v>1</v>
      </c>
      <c r="L140" s="13">
        <v>77.247311827957</v>
      </c>
      <c r="M140" s="17">
        <v>70.1</v>
      </c>
      <c r="N140" s="13">
        <v>0</v>
      </c>
      <c r="O140" s="14">
        <v>70.1</v>
      </c>
      <c r="P140" s="14">
        <v>60</v>
      </c>
      <c r="Q140" s="14">
        <v>3</v>
      </c>
      <c r="R140" s="14">
        <v>63</v>
      </c>
      <c r="S140" s="14">
        <v>60</v>
      </c>
      <c r="T140" s="13">
        <v>5.84</v>
      </c>
      <c r="U140" s="14">
        <v>65.84</v>
      </c>
      <c r="V140" s="25">
        <v>72.5999838709678</v>
      </c>
      <c r="W140" s="12">
        <v>136</v>
      </c>
      <c r="X140" s="12">
        <v>127</v>
      </c>
      <c r="Y140" s="12" t="s">
        <v>40</v>
      </c>
      <c r="Z140" s="12">
        <v>142</v>
      </c>
      <c r="AA140" s="30"/>
      <c r="AB140" s="30"/>
      <c r="AC140" s="30"/>
      <c r="AD140" s="31"/>
    </row>
    <row r="141" spans="1:30">
      <c r="A141" s="12">
        <v>2025</v>
      </c>
      <c r="B141" s="12" t="s">
        <v>189</v>
      </c>
      <c r="C141" s="13">
        <v>2025</v>
      </c>
      <c r="D141" s="12" t="s">
        <v>193</v>
      </c>
      <c r="E141" s="12" t="s">
        <v>341</v>
      </c>
      <c r="F141" s="12" t="s">
        <v>342</v>
      </c>
      <c r="G141" s="14">
        <v>80</v>
      </c>
      <c r="H141" s="13">
        <v>3.025</v>
      </c>
      <c r="I141" s="14">
        <v>83.025</v>
      </c>
      <c r="J141" s="14">
        <v>69.8045977011494</v>
      </c>
      <c r="K141" s="13">
        <v>1</v>
      </c>
      <c r="L141" s="13">
        <v>70.8045977011494</v>
      </c>
      <c r="M141" s="14">
        <v>82.2</v>
      </c>
      <c r="N141" s="13">
        <v>0</v>
      </c>
      <c r="O141" s="14">
        <v>82.2</v>
      </c>
      <c r="P141" s="14">
        <v>60</v>
      </c>
      <c r="Q141" s="14">
        <v>0</v>
      </c>
      <c r="R141" s="14">
        <v>60</v>
      </c>
      <c r="S141" s="14">
        <v>60</v>
      </c>
      <c r="T141" s="13">
        <v>-5</v>
      </c>
      <c r="U141" s="14">
        <v>55</v>
      </c>
      <c r="V141" s="25">
        <v>71.2659482758621</v>
      </c>
      <c r="W141" s="12">
        <v>137</v>
      </c>
      <c r="X141" s="12">
        <v>140</v>
      </c>
      <c r="Y141" s="12" t="s">
        <v>154</v>
      </c>
      <c r="Z141" s="12">
        <v>142</v>
      </c>
      <c r="AA141" s="30"/>
      <c r="AB141" s="30"/>
      <c r="AC141" s="30"/>
      <c r="AD141" s="31"/>
    </row>
    <row r="142" spans="1:30">
      <c r="A142" s="12">
        <v>2025</v>
      </c>
      <c r="B142" s="12" t="s">
        <v>189</v>
      </c>
      <c r="C142" s="13">
        <v>2025</v>
      </c>
      <c r="D142" s="12" t="s">
        <v>197</v>
      </c>
      <c r="E142" s="12">
        <v>2538110192</v>
      </c>
      <c r="F142" s="12" t="s">
        <v>343</v>
      </c>
      <c r="G142" s="14">
        <v>80</v>
      </c>
      <c r="H142" s="13">
        <v>0.4</v>
      </c>
      <c r="I142" s="14">
        <v>80.4</v>
      </c>
      <c r="J142" s="14">
        <v>70.48387097</v>
      </c>
      <c r="K142" s="13">
        <v>0.2</v>
      </c>
      <c r="L142" s="13">
        <v>70.68387097</v>
      </c>
      <c r="M142" s="14">
        <v>72.05</v>
      </c>
      <c r="N142" s="13">
        <v>0</v>
      </c>
      <c r="O142" s="14">
        <v>72.05</v>
      </c>
      <c r="P142" s="14">
        <v>60</v>
      </c>
      <c r="Q142" s="14">
        <v>0</v>
      </c>
      <c r="R142" s="14">
        <v>60</v>
      </c>
      <c r="S142" s="14">
        <v>60</v>
      </c>
      <c r="T142" s="13">
        <v>7</v>
      </c>
      <c r="U142" s="14">
        <v>67</v>
      </c>
      <c r="V142" s="25">
        <v>71.0054032275</v>
      </c>
      <c r="W142" s="12">
        <v>138</v>
      </c>
      <c r="X142" s="12">
        <v>139</v>
      </c>
      <c r="Y142" s="12" t="s">
        <v>154</v>
      </c>
      <c r="Z142" s="12">
        <v>142</v>
      </c>
      <c r="AA142" s="30"/>
      <c r="AB142" s="30"/>
      <c r="AC142" s="30"/>
      <c r="AD142" s="31"/>
    </row>
    <row r="143" spans="1:30">
      <c r="A143" s="12">
        <v>2025</v>
      </c>
      <c r="B143" s="12" t="s">
        <v>189</v>
      </c>
      <c r="C143" s="13">
        <v>2025</v>
      </c>
      <c r="D143" s="12" t="s">
        <v>190</v>
      </c>
      <c r="E143" s="12">
        <v>2538110146</v>
      </c>
      <c r="F143" s="12" t="s">
        <v>344</v>
      </c>
      <c r="G143" s="14">
        <v>80</v>
      </c>
      <c r="H143" s="13">
        <v>4.375</v>
      </c>
      <c r="I143" s="14">
        <v>84.375</v>
      </c>
      <c r="J143" s="14">
        <v>81.5806451612903</v>
      </c>
      <c r="K143" s="13">
        <v>1</v>
      </c>
      <c r="L143" s="13">
        <v>82.5806451612903</v>
      </c>
      <c r="M143" s="14">
        <v>73.8</v>
      </c>
      <c r="N143" s="13">
        <v>0</v>
      </c>
      <c r="O143" s="14">
        <v>73.8</v>
      </c>
      <c r="P143" s="14">
        <v>60</v>
      </c>
      <c r="Q143" s="14">
        <v>0</v>
      </c>
      <c r="R143" s="14">
        <v>60</v>
      </c>
      <c r="S143" s="14">
        <v>60</v>
      </c>
      <c r="T143" s="13">
        <v>12.2</v>
      </c>
      <c r="U143" s="14">
        <v>72.2</v>
      </c>
      <c r="V143" s="25">
        <v>70.5565</v>
      </c>
      <c r="W143" s="12">
        <v>139</v>
      </c>
      <c r="X143" s="12">
        <v>94</v>
      </c>
      <c r="Y143" s="12" t="s">
        <v>40</v>
      </c>
      <c r="Z143" s="12">
        <v>142</v>
      </c>
      <c r="AA143" s="30"/>
      <c r="AB143" s="30"/>
      <c r="AC143" s="30"/>
      <c r="AD143" s="31"/>
    </row>
    <row r="144" spans="1:30">
      <c r="A144" s="12">
        <v>2025</v>
      </c>
      <c r="B144" s="12" t="s">
        <v>189</v>
      </c>
      <c r="C144" s="13">
        <v>2025</v>
      </c>
      <c r="D144" s="12" t="s">
        <v>195</v>
      </c>
      <c r="E144" s="12">
        <v>2538110178</v>
      </c>
      <c r="F144" s="12" t="s">
        <v>345</v>
      </c>
      <c r="G144" s="14">
        <v>80</v>
      </c>
      <c r="H144" s="13">
        <v>2.9</v>
      </c>
      <c r="I144" s="14">
        <v>82.9</v>
      </c>
      <c r="J144" s="14">
        <v>69.5806451612903</v>
      </c>
      <c r="K144" s="13">
        <v>0</v>
      </c>
      <c r="L144" s="13">
        <v>69.5806451612903</v>
      </c>
      <c r="M144" s="14">
        <v>71.8</v>
      </c>
      <c r="N144" s="13">
        <v>0</v>
      </c>
      <c r="O144" s="14">
        <v>71.8</v>
      </c>
      <c r="P144" s="14">
        <v>60</v>
      </c>
      <c r="Q144" s="14">
        <v>0</v>
      </c>
      <c r="R144" s="14">
        <v>60</v>
      </c>
      <c r="S144" s="14">
        <v>60</v>
      </c>
      <c r="T144" s="13">
        <v>-5</v>
      </c>
      <c r="U144" s="14">
        <v>55</v>
      </c>
      <c r="V144" s="25">
        <v>69.8154838709677</v>
      </c>
      <c r="W144" s="12">
        <v>140</v>
      </c>
      <c r="X144" s="12">
        <v>141</v>
      </c>
      <c r="Y144" s="12" t="s">
        <v>154</v>
      </c>
      <c r="Z144" s="12">
        <v>142</v>
      </c>
      <c r="AA144" s="30"/>
      <c r="AB144" s="30"/>
      <c r="AC144" s="30"/>
      <c r="AD144" s="31"/>
    </row>
    <row r="145" spans="1:30">
      <c r="A145" s="12">
        <v>2025</v>
      </c>
      <c r="B145" s="12" t="s">
        <v>189</v>
      </c>
      <c r="C145" s="13">
        <v>2025</v>
      </c>
      <c r="D145" s="12" t="s">
        <v>190</v>
      </c>
      <c r="E145" s="12">
        <v>2538110131</v>
      </c>
      <c r="F145" s="12" t="s">
        <v>346</v>
      </c>
      <c r="G145" s="14">
        <v>80</v>
      </c>
      <c r="H145" s="14">
        <v>0</v>
      </c>
      <c r="I145" s="14">
        <v>80</v>
      </c>
      <c r="J145" s="14">
        <v>70.505376344086</v>
      </c>
      <c r="K145" s="13">
        <v>0</v>
      </c>
      <c r="L145" s="13">
        <v>70.505376344086</v>
      </c>
      <c r="M145" s="14">
        <v>60</v>
      </c>
      <c r="N145" s="13">
        <v>0</v>
      </c>
      <c r="O145" s="14">
        <v>60</v>
      </c>
      <c r="P145" s="14">
        <v>60</v>
      </c>
      <c r="Q145" s="14">
        <v>0</v>
      </c>
      <c r="R145" s="14">
        <v>60</v>
      </c>
      <c r="S145" s="14">
        <v>60</v>
      </c>
      <c r="T145" s="13">
        <v>0</v>
      </c>
      <c r="U145" s="14">
        <v>60</v>
      </c>
      <c r="V145" s="25">
        <v>68.6161</v>
      </c>
      <c r="W145" s="12">
        <v>141</v>
      </c>
      <c r="X145" s="12">
        <v>138</v>
      </c>
      <c r="Y145" s="12" t="s">
        <v>154</v>
      </c>
      <c r="Z145" s="12">
        <v>142</v>
      </c>
      <c r="AA145" s="30"/>
      <c r="AB145" s="30"/>
      <c r="AC145" s="30"/>
      <c r="AD145" s="31"/>
    </row>
    <row r="146" spans="1:30">
      <c r="A146" s="12">
        <v>2025</v>
      </c>
      <c r="B146" s="12" t="s">
        <v>189</v>
      </c>
      <c r="C146" s="13">
        <v>2025</v>
      </c>
      <c r="D146" s="12" t="s">
        <v>193</v>
      </c>
      <c r="E146" s="12" t="s">
        <v>347</v>
      </c>
      <c r="F146" s="12" t="s">
        <v>348</v>
      </c>
      <c r="G146" s="14">
        <v>80</v>
      </c>
      <c r="H146" s="14">
        <v>0</v>
      </c>
      <c r="I146" s="14">
        <v>80</v>
      </c>
      <c r="J146" s="14">
        <v>55.6896551724138</v>
      </c>
      <c r="K146" s="13">
        <v>0</v>
      </c>
      <c r="L146" s="13">
        <v>55.6896551724138</v>
      </c>
      <c r="M146" s="14">
        <v>61</v>
      </c>
      <c r="N146" s="13">
        <v>0</v>
      </c>
      <c r="O146" s="14">
        <v>61</v>
      </c>
      <c r="P146" s="14">
        <v>60</v>
      </c>
      <c r="Q146" s="14">
        <v>0</v>
      </c>
      <c r="R146" s="14">
        <v>60</v>
      </c>
      <c r="S146" s="14">
        <v>60</v>
      </c>
      <c r="T146" s="13">
        <v>0</v>
      </c>
      <c r="U146" s="14">
        <v>60</v>
      </c>
      <c r="V146" s="25">
        <f>I146*0.1+L146*0.75+O146*0.05+R146*0.05+U146*0.05</f>
        <v>58.8172413793103</v>
      </c>
      <c r="W146" s="12">
        <v>142</v>
      </c>
      <c r="X146" s="12">
        <v>142</v>
      </c>
      <c r="Y146" s="12" t="s">
        <v>154</v>
      </c>
      <c r="Z146" s="12">
        <v>142</v>
      </c>
      <c r="AA146" s="30"/>
      <c r="AB146" s="30"/>
      <c r="AC146" s="30"/>
      <c r="AD146" s="31"/>
    </row>
    <row r="147" spans="1:30">
      <c r="A147" s="34" t="s">
        <v>181</v>
      </c>
      <c r="B147" s="35" t="s">
        <v>182</v>
      </c>
      <c r="C147" s="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"/>
      <c r="Z147" s="3"/>
      <c r="AA147" s="3"/>
      <c r="AB147" s="3"/>
      <c r="AC147" s="3"/>
      <c r="AD147" s="3"/>
    </row>
    <row r="148" spans="1:30">
      <c r="A148" s="36"/>
      <c r="B148" s="37" t="s">
        <v>183</v>
      </c>
      <c r="C148" s="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"/>
      <c r="Z148" s="3"/>
      <c r="AA148" s="3"/>
      <c r="AB148" s="3"/>
      <c r="AC148" s="3"/>
      <c r="AD148" s="3"/>
    </row>
    <row r="149" spans="1:30">
      <c r="A149" s="36"/>
      <c r="B149" s="35" t="s">
        <v>184</v>
      </c>
      <c r="C149" s="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9"/>
      <c r="Z149" s="39"/>
      <c r="AA149" s="39"/>
      <c r="AB149" s="39"/>
      <c r="AC149" s="39"/>
      <c r="AD149" s="39"/>
    </row>
    <row r="150" spans="1:30">
      <c r="A150" s="36"/>
      <c r="B150" s="35" t="s">
        <v>185</v>
      </c>
      <c r="C150" s="3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9"/>
      <c r="Z150" s="39"/>
      <c r="AA150" s="39"/>
      <c r="AB150" s="39"/>
      <c r="AC150" s="39"/>
      <c r="AD150" s="39"/>
    </row>
    <row r="151" spans="1:30">
      <c r="A151" s="38"/>
      <c r="B151" s="37" t="s">
        <v>186</v>
      </c>
      <c r="C151" s="3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5"/>
      <c r="X151" s="3"/>
      <c r="Y151" s="3"/>
      <c r="Z151" s="3"/>
      <c r="AA151" s="3"/>
      <c r="AB151" s="3"/>
      <c r="AC151" s="3"/>
      <c r="AD151" s="3"/>
    </row>
  </sheetData>
  <sortState ref="A5:Z146">
    <sortCondition ref="V5:V146" descending="1"/>
  </sortState>
  <mergeCells count="1">
    <mergeCell ref="A2:AD2"/>
  </mergeCells>
  <conditionalFormatting sqref="Y10">
    <cfRule type="containsText" dxfId="0" priority="23" operator="between" text="是">
      <formula>NOT(ISERROR(SEARCH("是",Y10)))</formula>
    </cfRule>
  </conditionalFormatting>
  <conditionalFormatting sqref="Y16">
    <cfRule type="containsText" dxfId="0" priority="22" operator="between" text="是">
      <formula>NOT(ISERROR(SEARCH("是",Y16)))</formula>
    </cfRule>
  </conditionalFormatting>
  <conditionalFormatting sqref="Y22">
    <cfRule type="containsText" dxfId="0" priority="21" operator="between" text="是">
      <formula>NOT(ISERROR(SEARCH("是",Y22)))</formula>
    </cfRule>
  </conditionalFormatting>
  <conditionalFormatting sqref="Y28">
    <cfRule type="containsText" dxfId="0" priority="20" operator="between" text="是">
      <formula>NOT(ISERROR(SEARCH("是",Y28)))</formula>
    </cfRule>
  </conditionalFormatting>
  <conditionalFormatting sqref="Y34">
    <cfRule type="containsText" dxfId="0" priority="19" operator="between" text="是">
      <formula>NOT(ISERROR(SEARCH("是",Y34)))</formula>
    </cfRule>
  </conditionalFormatting>
  <conditionalFormatting sqref="Y40">
    <cfRule type="containsText" dxfId="0" priority="18" operator="between" text="是">
      <formula>NOT(ISERROR(SEARCH("是",Y40)))</formula>
    </cfRule>
  </conditionalFormatting>
  <conditionalFormatting sqref="Y46">
    <cfRule type="containsText" dxfId="0" priority="17" operator="between" text="是">
      <formula>NOT(ISERROR(SEARCH("是",Y46)))</formula>
    </cfRule>
  </conditionalFormatting>
  <conditionalFormatting sqref="Y52">
    <cfRule type="containsText" dxfId="0" priority="16" operator="between" text="是">
      <formula>NOT(ISERROR(SEARCH("是",Y52)))</formula>
    </cfRule>
  </conditionalFormatting>
  <conditionalFormatting sqref="Y58">
    <cfRule type="containsText" dxfId="0" priority="15" operator="between" text="是">
      <formula>NOT(ISERROR(SEARCH("是",Y58)))</formula>
    </cfRule>
  </conditionalFormatting>
  <conditionalFormatting sqref="Y64">
    <cfRule type="containsText" dxfId="0" priority="14" operator="between" text="是">
      <formula>NOT(ISERROR(SEARCH("是",Y64)))</formula>
    </cfRule>
  </conditionalFormatting>
  <conditionalFormatting sqref="Y70">
    <cfRule type="containsText" dxfId="0" priority="13" operator="between" text="是">
      <formula>NOT(ISERROR(SEARCH("是",Y70)))</formula>
    </cfRule>
  </conditionalFormatting>
  <conditionalFormatting sqref="Y76">
    <cfRule type="containsText" dxfId="0" priority="12" operator="between" text="是">
      <formula>NOT(ISERROR(SEARCH("是",Y76)))</formula>
    </cfRule>
  </conditionalFormatting>
  <conditionalFormatting sqref="Y82">
    <cfRule type="containsText" dxfId="0" priority="11" operator="between" text="是">
      <formula>NOT(ISERROR(SEARCH("是",Y82)))</formula>
    </cfRule>
  </conditionalFormatting>
  <conditionalFormatting sqref="Y88">
    <cfRule type="containsText" dxfId="0" priority="10" operator="between" text="是">
      <formula>NOT(ISERROR(SEARCH("是",Y88)))</formula>
    </cfRule>
  </conditionalFormatting>
  <conditionalFormatting sqref="Y94">
    <cfRule type="containsText" dxfId="0" priority="9" operator="between" text="是">
      <formula>NOT(ISERROR(SEARCH("是",Y94)))</formula>
    </cfRule>
  </conditionalFormatting>
  <conditionalFormatting sqref="Y100">
    <cfRule type="containsText" dxfId="0" priority="8" operator="between" text="是">
      <formula>NOT(ISERROR(SEARCH("是",Y100)))</formula>
    </cfRule>
  </conditionalFormatting>
  <conditionalFormatting sqref="Y106">
    <cfRule type="containsText" dxfId="0" priority="7" operator="between" text="是">
      <formula>NOT(ISERROR(SEARCH("是",Y106)))</formula>
    </cfRule>
  </conditionalFormatting>
  <conditionalFormatting sqref="Y112">
    <cfRule type="containsText" dxfId="0" priority="6" operator="between" text="是">
      <formula>NOT(ISERROR(SEARCH("是",Y112)))</formula>
    </cfRule>
  </conditionalFormatting>
  <conditionalFormatting sqref="Y118">
    <cfRule type="containsText" dxfId="0" priority="5" operator="between" text="是">
      <formula>NOT(ISERROR(SEARCH("是",Y118)))</formula>
    </cfRule>
  </conditionalFormatting>
  <conditionalFormatting sqref="Y124">
    <cfRule type="containsText" dxfId="0" priority="4" operator="between" text="是">
      <formula>NOT(ISERROR(SEARCH("是",Y124)))</formula>
    </cfRule>
  </conditionalFormatting>
  <conditionalFormatting sqref="Y130">
    <cfRule type="containsText" dxfId="0" priority="3" operator="between" text="是">
      <formula>NOT(ISERROR(SEARCH("是",Y130)))</formula>
    </cfRule>
  </conditionalFormatting>
  <conditionalFormatting sqref="Y136">
    <cfRule type="containsText" dxfId="0" priority="2" operator="between" text="是">
      <formula>NOT(ISERROR(SEARCH("是",Y136)))</formula>
    </cfRule>
  </conditionalFormatting>
  <conditionalFormatting sqref="Y142">
    <cfRule type="containsText" dxfId="0" priority="1" operator="between" text="是">
      <formula>NOT(ISERROR(SEARCH("是",Y142)))</formula>
    </cfRule>
  </conditionalFormatting>
  <conditionalFormatting sqref="Y5:Y9">
    <cfRule type="containsText" dxfId="0" priority="47" operator="between" text="是">
      <formula>NOT(ISERROR(SEARCH("是",Y5)))</formula>
    </cfRule>
  </conditionalFormatting>
  <conditionalFormatting sqref="Y11:Y15">
    <cfRule type="containsText" dxfId="0" priority="46" operator="between" text="是">
      <formula>NOT(ISERROR(SEARCH("是",Y11)))</formula>
    </cfRule>
  </conditionalFormatting>
  <conditionalFormatting sqref="Y17:Y21">
    <cfRule type="containsText" dxfId="0" priority="45" operator="between" text="是">
      <formula>NOT(ISERROR(SEARCH("是",Y17)))</formula>
    </cfRule>
  </conditionalFormatting>
  <conditionalFormatting sqref="Y23:Y27">
    <cfRule type="containsText" dxfId="0" priority="44" operator="between" text="是">
      <formula>NOT(ISERROR(SEARCH("是",Y23)))</formula>
    </cfRule>
  </conditionalFormatting>
  <conditionalFormatting sqref="Y29:Y33">
    <cfRule type="containsText" dxfId="0" priority="43" operator="between" text="是">
      <formula>NOT(ISERROR(SEARCH("是",Y29)))</formula>
    </cfRule>
  </conditionalFormatting>
  <conditionalFormatting sqref="Y35:Y39">
    <cfRule type="containsText" dxfId="0" priority="42" operator="between" text="是">
      <formula>NOT(ISERROR(SEARCH("是",Y35)))</formula>
    </cfRule>
  </conditionalFormatting>
  <conditionalFormatting sqref="Y41:Y45">
    <cfRule type="containsText" dxfId="0" priority="41" operator="between" text="是">
      <formula>NOT(ISERROR(SEARCH("是",Y41)))</formula>
    </cfRule>
  </conditionalFormatting>
  <conditionalFormatting sqref="Y47:Y51">
    <cfRule type="containsText" dxfId="0" priority="40" operator="between" text="是">
      <formula>NOT(ISERROR(SEARCH("是",Y47)))</formula>
    </cfRule>
  </conditionalFormatting>
  <conditionalFormatting sqref="Y53:Y57">
    <cfRule type="containsText" dxfId="0" priority="39" operator="between" text="是">
      <formula>NOT(ISERROR(SEARCH("是",Y53)))</formula>
    </cfRule>
  </conditionalFormatting>
  <conditionalFormatting sqref="Y59:Y63">
    <cfRule type="containsText" dxfId="0" priority="38" operator="between" text="是">
      <formula>NOT(ISERROR(SEARCH("是",Y59)))</formula>
    </cfRule>
  </conditionalFormatting>
  <conditionalFormatting sqref="Y65:Y69">
    <cfRule type="containsText" dxfId="0" priority="37" operator="between" text="是">
      <formula>NOT(ISERROR(SEARCH("是",Y65)))</formula>
    </cfRule>
  </conditionalFormatting>
  <conditionalFormatting sqref="Y71:Y75">
    <cfRule type="containsText" dxfId="0" priority="36" operator="between" text="是">
      <formula>NOT(ISERROR(SEARCH("是",Y71)))</formula>
    </cfRule>
  </conditionalFormatting>
  <conditionalFormatting sqref="Y77:Y81">
    <cfRule type="containsText" dxfId="0" priority="35" operator="between" text="是">
      <formula>NOT(ISERROR(SEARCH("是",Y77)))</formula>
    </cfRule>
  </conditionalFormatting>
  <conditionalFormatting sqref="Y83:Y87">
    <cfRule type="containsText" dxfId="0" priority="34" operator="between" text="是">
      <formula>NOT(ISERROR(SEARCH("是",Y83)))</formula>
    </cfRule>
  </conditionalFormatting>
  <conditionalFormatting sqref="Y89:Y93">
    <cfRule type="containsText" dxfId="0" priority="33" operator="between" text="是">
      <formula>NOT(ISERROR(SEARCH("是",Y89)))</formula>
    </cfRule>
  </conditionalFormatting>
  <conditionalFormatting sqref="Y95:Y99">
    <cfRule type="containsText" dxfId="0" priority="32" operator="between" text="是">
      <formula>NOT(ISERROR(SEARCH("是",Y95)))</formula>
    </cfRule>
  </conditionalFormatting>
  <conditionalFormatting sqref="Y101:Y105">
    <cfRule type="containsText" dxfId="0" priority="31" operator="between" text="是">
      <formula>NOT(ISERROR(SEARCH("是",Y101)))</formula>
    </cfRule>
  </conditionalFormatting>
  <conditionalFormatting sqref="Y107:Y111">
    <cfRule type="containsText" dxfId="0" priority="30" operator="between" text="是">
      <formula>NOT(ISERROR(SEARCH("是",Y107)))</formula>
    </cfRule>
  </conditionalFormatting>
  <conditionalFormatting sqref="Y113:Y117">
    <cfRule type="containsText" dxfId="0" priority="29" operator="between" text="是">
      <formula>NOT(ISERROR(SEARCH("是",Y113)))</formula>
    </cfRule>
  </conditionalFormatting>
  <conditionalFormatting sqref="Y119:Y123">
    <cfRule type="containsText" dxfId="0" priority="28" operator="between" text="是">
      <formula>NOT(ISERROR(SEARCH("是",Y119)))</formula>
    </cfRule>
  </conditionalFormatting>
  <conditionalFormatting sqref="Y125:Y129">
    <cfRule type="containsText" dxfId="0" priority="27" operator="between" text="是">
      <formula>NOT(ISERROR(SEARCH("是",Y125)))</formula>
    </cfRule>
  </conditionalFormatting>
  <conditionalFormatting sqref="Y131:Y135">
    <cfRule type="containsText" dxfId="0" priority="26" operator="between" text="是">
      <formula>NOT(ISERROR(SEARCH("是",Y131)))</formula>
    </cfRule>
  </conditionalFormatting>
  <conditionalFormatting sqref="Y137:Y141">
    <cfRule type="containsText" dxfId="0" priority="25" operator="between" text="是">
      <formula>NOT(ISERROR(SEARCH("是",Y137)))</formula>
    </cfRule>
  </conditionalFormatting>
  <conditionalFormatting sqref="Y143:Y146">
    <cfRule type="containsText" dxfId="0" priority="24" operator="between" text="是">
      <formula>NOT(ISERROR(SEARCH("是",Y143)))</formula>
    </cfRule>
  </conditionalFormatting>
  <dataValidations count="6">
    <dataValidation type="list" allowBlank="1" showInputMessage="1" showErrorMessage="1" sqref="AA4 U1:U3 U147:U151 AA6:AA146">
      <formula1>"一等奖学金,二等奖学金,三等奖学金,课程考核不合格,德育分未达标,体育成绩不合格,体测成绩不合格,违纪"</formula1>
    </dataValidation>
    <dataValidation type="list" allowBlank="1" showInputMessage="1" showErrorMessage="1" sqref="AA5">
      <formula1>"一等奖学金,二等奖学金,三等奖学金,课程考核不合格,德育分未达标,体育成绩不合格,违纪"</formula1>
    </dataValidation>
    <dataValidation type="list" allowBlank="1" showInputMessage="1" showErrorMessage="1" sqref="AB73">
      <formula1>"学业进步奖,研究与创新奖,道德风尚奖,文体活动奖,社会工作奖"</formula1>
    </dataValidation>
    <dataValidation type="list" allowBlank="1" showInputMessage="1" showErrorMessage="1" sqref="V1:V2 V147:V151 AB5:AB72 AB74:AB146">
      <formula1>$CQ$5:$CQ$5</formula1>
    </dataValidation>
    <dataValidation type="list" allowBlank="1" showInputMessage="1" showErrorMessage="1" sqref="W1:W3 W147:W151 AC4:AC146">
      <formula1>"三好学生,三好学生标兵,优秀学生干部"</formula1>
    </dataValidation>
    <dataValidation type="list" allowBlank="1" showInputMessage="1" showErrorMessage="1" sqref="Y5:Y146">
      <formula1>"是,否"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历史学（师范）</vt:lpstr>
      <vt:lpstr>法学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夏鑫</dc:creator>
  <cp:lastModifiedBy>（·L·）</cp:lastModifiedBy>
  <cp:revision>1</cp:revision>
  <dcterms:created xsi:type="dcterms:W3CDTF">1996-12-17T17:32:00Z</dcterms:created>
  <cp:lastPrinted>2019-09-05T19:36:00Z</cp:lastPrinted>
  <dcterms:modified xsi:type="dcterms:W3CDTF">2026-09-16T04:42:22Z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87D316F30E8C4CFEB69C7A1823657F13_13</vt:lpwstr>
  </property>
  <property fmtid="{D5CDD505-2E9C-101B-9397-08002B2CF9AE}" pid="4" name="CalculationRule">
    <vt:i4>0</vt:i4>
  </property>
</Properties>
</file>