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历史学（师范）2024级" sheetId="3" r:id="rId1"/>
    <sheet name="法学2024级" sheetId="4" r:id="rId2"/>
  </sheets>
  <externalReferences>
    <externalReference r:id="rId5"/>
  </externalReferences>
  <definedNames>
    <definedName name="_xlnm.Print_Area" localSheetId="0">'历史学（师范）2024级'!$A$1:$AD$97</definedName>
    <definedName name="_xlnm._FilterDatabase" localSheetId="0" hidden="1">'历史学（师范）2024级'!$A$93:$X$97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<sst xmlns="http://schemas.openxmlformats.org/spreadsheetml/2006/main" count="1086" uniqueCount="289">
  <si>
    <t>附件5：</t>
  </si>
  <si>
    <t>历史文化学院（法学院）历史学（师范）专业2024年级综合测评排名表</t>
  </si>
  <si>
    <t xml:space="preserve">学院:                             </t>
  </si>
  <si>
    <t>（盖章）</t>
  </si>
  <si>
    <t>学院分管学生工作领导签名：</t>
  </si>
  <si>
    <t>学院</t>
  </si>
  <si>
    <t>专业</t>
  </si>
  <si>
    <t>年级</t>
  </si>
  <si>
    <t>班级</t>
  </si>
  <si>
    <t>学号</t>
  </si>
  <si>
    <t>姓名</t>
  </si>
  <si>
    <t>德育
考评分</t>
  </si>
  <si>
    <t>德育
加减分</t>
  </si>
  <si>
    <t>德育
成绩</t>
  </si>
  <si>
    <t>智育
考试分</t>
  </si>
  <si>
    <t>智育
加减分</t>
  </si>
  <si>
    <t>智育
成绩</t>
  </si>
  <si>
    <t>体育
测评分</t>
  </si>
  <si>
    <t>体育
加减分</t>
  </si>
  <si>
    <t>体育
成绩</t>
  </si>
  <si>
    <t>美育
基础分</t>
  </si>
  <si>
    <t>美育
奖惩分</t>
  </si>
  <si>
    <t>美育
成绩</t>
  </si>
  <si>
    <t>劳育
基础分</t>
  </si>
  <si>
    <t>劳育
奖惩分</t>
  </si>
  <si>
    <t>劳育
成绩</t>
  </si>
  <si>
    <t>综合
测评分</t>
  </si>
  <si>
    <t>综合测评排名</t>
  </si>
  <si>
    <t>学习成绩排名</t>
  </si>
  <si>
    <t>是否有不及格课程</t>
  </si>
  <si>
    <t>专业年级
总人数</t>
  </si>
  <si>
    <t>奖学金
等级</t>
  </si>
  <si>
    <t>单项
奖学金</t>
  </si>
  <si>
    <t>荣誉称号</t>
  </si>
  <si>
    <t>学生签名</t>
  </si>
  <si>
    <t>历史文化学院
（法学院）</t>
  </si>
  <si>
    <t>历史学
（师范）</t>
  </si>
  <si>
    <t>孙铭蔚</t>
  </si>
  <si>
    <t>否</t>
  </si>
  <si>
    <t>一等奖学金</t>
  </si>
  <si>
    <t>三好学生标兵</t>
  </si>
  <si>
    <t>陈聪颖</t>
  </si>
  <si>
    <t>优秀学生干部</t>
  </si>
  <si>
    <t>陈欣玥</t>
  </si>
  <si>
    <t>李博文</t>
  </si>
  <si>
    <t>一等</t>
  </si>
  <si>
    <t>三标</t>
  </si>
  <si>
    <t>研究与创新奖</t>
  </si>
  <si>
    <t>胡雅茹</t>
  </si>
  <si>
    <t>二等奖学金</t>
  </si>
  <si>
    <t>三好学生</t>
  </si>
  <si>
    <t>二等</t>
  </si>
  <si>
    <t>三好</t>
  </si>
  <si>
    <t>道德风尚奖</t>
  </si>
  <si>
    <t>侍俞含</t>
  </si>
  <si>
    <t>三等</t>
  </si>
  <si>
    <t>优干</t>
  </si>
  <si>
    <t>文体活动奖</t>
  </si>
  <si>
    <t>陈傅语涵</t>
  </si>
  <si>
    <t>课程考核不合格</t>
  </si>
  <si>
    <t>社会工作奖</t>
  </si>
  <si>
    <t>李欣妍</t>
  </si>
  <si>
    <t>李宇阳</t>
  </si>
  <si>
    <t>戴玥</t>
  </si>
  <si>
    <t>德育分未达标</t>
  </si>
  <si>
    <t>曾锶妍</t>
  </si>
  <si>
    <t>体育成绩不合格</t>
  </si>
  <si>
    <t>陈雅欣</t>
  </si>
  <si>
    <t>汤金萍</t>
  </si>
  <si>
    <t>三等奖学金</t>
  </si>
  <si>
    <t>张倬鸣</t>
  </si>
  <si>
    <t>施佳曼</t>
  </si>
  <si>
    <t>张夏晗</t>
  </si>
  <si>
    <t>卞梦轩</t>
  </si>
  <si>
    <t>顾琦</t>
  </si>
  <si>
    <t>辛寒伟</t>
  </si>
  <si>
    <t>潘羽</t>
  </si>
  <si>
    <t>蒋琬婷</t>
  </si>
  <si>
    <t>李嘉乐</t>
  </si>
  <si>
    <t>顾钦尔</t>
  </si>
  <si>
    <t>周晨茜</t>
  </si>
  <si>
    <t>万雅晴</t>
  </si>
  <si>
    <t>黄奕飞</t>
  </si>
  <si>
    <t>惠晓小</t>
  </si>
  <si>
    <t>任静仪</t>
  </si>
  <si>
    <t>张檬檬</t>
  </si>
  <si>
    <t>刘鹏程</t>
  </si>
  <si>
    <t>罗太平</t>
  </si>
  <si>
    <t>李佳琦</t>
  </si>
  <si>
    <t>姚智材</t>
  </si>
  <si>
    <t>周璟天</t>
  </si>
  <si>
    <t>徐萌</t>
  </si>
  <si>
    <t>徐耀杨</t>
  </si>
  <si>
    <t>张曦允</t>
  </si>
  <si>
    <t>朱子晴</t>
  </si>
  <si>
    <t>吴俊熙</t>
  </si>
  <si>
    <t>潘玥成</t>
  </si>
  <si>
    <t>沈灵梅</t>
  </si>
  <si>
    <t>赵华英</t>
  </si>
  <si>
    <t>牟燕妮</t>
  </si>
  <si>
    <t>李紫雨</t>
  </si>
  <si>
    <t>缪姜颖</t>
  </si>
  <si>
    <t>姚佳甜</t>
  </si>
  <si>
    <t>沈仕杰</t>
  </si>
  <si>
    <t>汪嘉麒</t>
  </si>
  <si>
    <t>姚沈彤</t>
  </si>
  <si>
    <t>陈玺全</t>
  </si>
  <si>
    <t>覃蓝佳</t>
  </si>
  <si>
    <t>赵丹</t>
  </si>
  <si>
    <t>顾妍婷</t>
  </si>
  <si>
    <t>项琰</t>
  </si>
  <si>
    <t>陆印钥</t>
  </si>
  <si>
    <t>崔丽园</t>
  </si>
  <si>
    <t>李汶思</t>
  </si>
  <si>
    <t>朱天祥</t>
  </si>
  <si>
    <t>戴静静</t>
  </si>
  <si>
    <t>林海玲</t>
  </si>
  <si>
    <t>袁可一</t>
  </si>
  <si>
    <t>刘爱谛</t>
  </si>
  <si>
    <t>葛钱雨</t>
  </si>
  <si>
    <t>沈于熙</t>
  </si>
  <si>
    <t>范含瑜</t>
  </si>
  <si>
    <t>程佳琪</t>
  </si>
  <si>
    <t>张育欣</t>
  </si>
  <si>
    <t>江思赟</t>
  </si>
  <si>
    <t>阮泽茜</t>
  </si>
  <si>
    <t>刘俊杰</t>
  </si>
  <si>
    <t>戈文慧</t>
  </si>
  <si>
    <t>王雨春</t>
  </si>
  <si>
    <t>杨晨昕</t>
  </si>
  <si>
    <t>王海</t>
  </si>
  <si>
    <t>黄璨</t>
  </si>
  <si>
    <t>曹丽婷</t>
  </si>
  <si>
    <t>万千慧</t>
  </si>
  <si>
    <t>周浩天</t>
  </si>
  <si>
    <t>龚绮惠</t>
  </si>
  <si>
    <t>刘苏东</t>
  </si>
  <si>
    <t>汪羽佳</t>
  </si>
  <si>
    <t>唐宇飞</t>
  </si>
  <si>
    <t>张子豪</t>
  </si>
  <si>
    <t>吕品</t>
  </si>
  <si>
    <t>原欣</t>
  </si>
  <si>
    <t>曹雄</t>
  </si>
  <si>
    <t>胡育嘉</t>
  </si>
  <si>
    <t>杨瑞</t>
  </si>
  <si>
    <t>填表说明：</t>
  </si>
  <si>
    <t>1.请勿变动表格格式。</t>
  </si>
  <si>
    <t>2.专业、年级、班级、学号、姓名请采用教务信息系统中导出的个人基本信息，勿手工输入，避免产生错误。</t>
  </si>
  <si>
    <t>3.德育成绩、智育成绩、体育成绩为百分制。</t>
  </si>
  <si>
    <t>4.综合测评排名符合优秀学生奖学金评比条件，但因“德育分未达标”、“课程考核不合格”或者“体育成绩不合格”等不符合者请在“奖学金等级”一栏进行标注。</t>
  </si>
  <si>
    <t>5.是否有不及格课程，指的是成绩单中列入综测范围的科目是否有不及格，请填写是或者否。</t>
  </si>
  <si>
    <t>历史文化学院（法学院）法学专业2024年级综合测评排名表</t>
  </si>
  <si>
    <t>法学</t>
  </si>
  <si>
    <t>王婷婷</t>
  </si>
  <si>
    <t>张涵</t>
  </si>
  <si>
    <t>谈诚</t>
  </si>
  <si>
    <t>李彦熹</t>
  </si>
  <si>
    <t>项梦婕</t>
  </si>
  <si>
    <t>盛欣雨</t>
  </si>
  <si>
    <t>周群</t>
  </si>
  <si>
    <t>陈可欣</t>
  </si>
  <si>
    <t>周艳</t>
  </si>
  <si>
    <t>刘伟</t>
  </si>
  <si>
    <t>钱唯超</t>
  </si>
  <si>
    <t>王思姚</t>
  </si>
  <si>
    <t>居奕罗</t>
  </si>
  <si>
    <t>兰姚佳</t>
  </si>
  <si>
    <t>陈志韩</t>
  </si>
  <si>
    <t>崔冰雅</t>
  </si>
  <si>
    <t>周涛</t>
  </si>
  <si>
    <t>常婉茹</t>
  </si>
  <si>
    <t>费思嘉</t>
  </si>
  <si>
    <t>倪菲</t>
  </si>
  <si>
    <t>肖孟姣</t>
  </si>
  <si>
    <t>祁苏</t>
  </si>
  <si>
    <t>刘雨婷</t>
  </si>
  <si>
    <t>肖容</t>
  </si>
  <si>
    <t>杨依依</t>
  </si>
  <si>
    <t>丁俊淅</t>
  </si>
  <si>
    <t>杨紫雯</t>
  </si>
  <si>
    <t>刘雅雯</t>
  </si>
  <si>
    <t>唐艺轩</t>
  </si>
  <si>
    <t>周易之</t>
  </si>
  <si>
    <t>石玮涵</t>
  </si>
  <si>
    <t>冯锦培</t>
  </si>
  <si>
    <t>杨鸿翔</t>
  </si>
  <si>
    <t>田昊瑛</t>
  </si>
  <si>
    <t>荀子怡</t>
  </si>
  <si>
    <t>孙文</t>
  </si>
  <si>
    <t>房曾敏</t>
  </si>
  <si>
    <t>陈咏文</t>
  </si>
  <si>
    <t>刘柏显</t>
  </si>
  <si>
    <t>鄂甜甜</t>
  </si>
  <si>
    <t>马福森</t>
  </si>
  <si>
    <t>耿加洁</t>
  </si>
  <si>
    <t>孙雨业</t>
  </si>
  <si>
    <t>曹玉杰</t>
  </si>
  <si>
    <t>石紫嫣</t>
  </si>
  <si>
    <t>罗杭杭</t>
  </si>
  <si>
    <t>肖祎菲</t>
  </si>
  <si>
    <t>陈姿翰</t>
  </si>
  <si>
    <t>聂彤</t>
  </si>
  <si>
    <t>杨婷</t>
  </si>
  <si>
    <t>于悦</t>
  </si>
  <si>
    <t>杨雨婷</t>
  </si>
  <si>
    <t>杨瑜妍</t>
  </si>
  <si>
    <t>张汀</t>
  </si>
  <si>
    <t>学业进步奖</t>
  </si>
  <si>
    <t>郭书然</t>
  </si>
  <si>
    <t>张艺琳</t>
  </si>
  <si>
    <t>钱欣玥</t>
  </si>
  <si>
    <t>柏睿</t>
  </si>
  <si>
    <t>钟思徭</t>
  </si>
  <si>
    <t>黄煜淳</t>
  </si>
  <si>
    <t>孙奕铭</t>
  </si>
  <si>
    <t>王家乐</t>
  </si>
  <si>
    <t>徐佳怡</t>
  </si>
  <si>
    <t>邹伊能</t>
  </si>
  <si>
    <t>夏子婷</t>
  </si>
  <si>
    <t>严珊珊</t>
  </si>
  <si>
    <t>李陆慈</t>
  </si>
  <si>
    <t>刘静恩</t>
  </si>
  <si>
    <t>俞锦汶</t>
  </si>
  <si>
    <t>徐梦婷</t>
  </si>
  <si>
    <t>周猛</t>
  </si>
  <si>
    <t>丁优</t>
  </si>
  <si>
    <t>华馨怡</t>
  </si>
  <si>
    <t>陈心媛</t>
  </si>
  <si>
    <t>徐越</t>
  </si>
  <si>
    <t>周睿</t>
  </si>
  <si>
    <t>杨丽</t>
  </si>
  <si>
    <t>董策天</t>
  </si>
  <si>
    <t>汤铭奇</t>
  </si>
  <si>
    <t>孙源</t>
  </si>
  <si>
    <t>张琳</t>
  </si>
  <si>
    <t>是</t>
  </si>
  <si>
    <t>法学242</t>
  </si>
  <si>
    <t xml:space="preserve">吴佳汇 </t>
  </si>
  <si>
    <t>李依静</t>
  </si>
  <si>
    <t>周洲</t>
  </si>
  <si>
    <t>王忆罗</t>
  </si>
  <si>
    <t>杨乐怡</t>
  </si>
  <si>
    <t>李孟霞</t>
  </si>
  <si>
    <t>魏思寒</t>
  </si>
  <si>
    <t>陈许静</t>
  </si>
  <si>
    <t>高梓墨</t>
  </si>
  <si>
    <t>许津玮</t>
  </si>
  <si>
    <t>刘妍</t>
  </si>
  <si>
    <t>王靖涵</t>
  </si>
  <si>
    <t>陆芯蕊</t>
  </si>
  <si>
    <t>管翼</t>
  </si>
  <si>
    <t>杨睿涵</t>
  </si>
  <si>
    <t>瞿铭佑</t>
  </si>
  <si>
    <t>邵思涵</t>
  </si>
  <si>
    <t>吴宏恺</t>
  </si>
  <si>
    <t>陈昱廷</t>
  </si>
  <si>
    <t>郑红宇</t>
  </si>
  <si>
    <t>董安琪</t>
  </si>
  <si>
    <t>赵炜彤</t>
  </si>
  <si>
    <t>王宇希</t>
  </si>
  <si>
    <t>王心仪</t>
  </si>
  <si>
    <t>罗歆</t>
  </si>
  <si>
    <t>王倩</t>
  </si>
  <si>
    <t>薛倩倩</t>
  </si>
  <si>
    <t>王奕丹</t>
  </si>
  <si>
    <t>曾远铖</t>
  </si>
  <si>
    <t>张译</t>
  </si>
  <si>
    <t>陈乐洋</t>
  </si>
  <si>
    <t>李春华</t>
  </si>
  <si>
    <t>张喜华</t>
  </si>
  <si>
    <t>王瀚哲</t>
  </si>
  <si>
    <t>刘艺萱</t>
  </si>
  <si>
    <t>何钰舸</t>
  </si>
  <si>
    <t>周云建</t>
  </si>
  <si>
    <t>王子涵</t>
  </si>
  <si>
    <t>陈马楚涵</t>
  </si>
  <si>
    <t>金圣典</t>
  </si>
  <si>
    <t>张世铭</t>
  </si>
  <si>
    <t>高睿劼</t>
  </si>
  <si>
    <t>钱毅飞</t>
  </si>
  <si>
    <t>金子鹤</t>
  </si>
  <si>
    <t>李振宇</t>
  </si>
  <si>
    <t>熊博成</t>
  </si>
  <si>
    <t>张鑫炜</t>
  </si>
  <si>
    <t>王雨奇</t>
  </si>
  <si>
    <t>林政威</t>
  </si>
  <si>
    <t>蒋森</t>
  </si>
  <si>
    <t>向朝铖</t>
  </si>
  <si>
    <t>唐家碧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</si>
</sst>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.0000_ "/>
    <numFmt numFmtId="179" formatCode="0.000_ "/>
    <numFmt numFmtId="180" formatCode="0_ "/>
  </numFmts>
  <fonts count="44">
    <font>
      <sz val="12"/>
      <name val="宋体"/>
      <charset val="134"/>
    </font>
    <font>
      <sz val="12"/>
      <name val="黑体"/>
      <charset val="134"/>
    </font>
    <font>
      <sz val="10"/>
      <name val="仿宋"/>
      <charset val="134"/>
    </font>
    <font>
      <b/>
      <sz val="14"/>
      <color rgb="FFFF0000"/>
      <name val="黑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1"/>
      <color theme="1"/>
      <name val="仿宋"/>
      <charset val="134"/>
    </font>
    <font>
      <sz val="11"/>
      <name val="黑体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sz val="10"/>
      <color rgb="FFFF0000"/>
      <name val="仿宋"/>
      <charset val="134"/>
    </font>
    <font>
      <b/>
      <sz val="12"/>
      <color rgb="FF000000"/>
      <name val="仿宋"/>
      <charset val="134"/>
    </font>
    <font>
      <sz val="10"/>
      <color rgb="FFFF0000"/>
      <name val="黑体"/>
      <charset val="134"/>
    </font>
    <font>
      <sz val="12"/>
      <name val="仿宋"/>
      <charset val="0"/>
    </font>
    <font>
      <b/>
      <sz val="11"/>
      <color rgb="FFFF0000"/>
      <name val="黑体"/>
      <charset val="134"/>
    </font>
    <font>
      <sz val="11"/>
      <color theme="1"/>
      <name val="黑体"/>
      <charset val="134"/>
    </font>
    <font>
      <sz val="9"/>
      <name val="仿宋"/>
      <charset val="134"/>
    </font>
    <font>
      <b/>
      <sz val="11"/>
      <name val="仿宋"/>
      <charset val="134"/>
    </font>
    <font>
      <sz val="12"/>
      <color rgb="FFFF0000"/>
      <name val="仿宋"/>
      <charset val="134"/>
    </font>
    <font>
      <sz val="8"/>
      <name val="仿宋"/>
      <charset val="134"/>
    </font>
    <font>
      <sz val="14"/>
      <name val="仿宋"/>
      <charset val="134"/>
    </font>
    <font>
      <sz val="11"/>
      <color indexed="8"/>
      <name val="仿宋"/>
      <charset val="134"/>
    </font>
    <font>
      <u/>
      <sz val="12"/>
      <name val="仿宋"/>
      <charset val="0"/>
    </font>
    <font>
      <sz val="10"/>
      <name val="黑体"/>
      <charset val="134"/>
    </font>
    <font>
      <sz val="1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7" fillId="2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" borderId="7" applyNumberFormat="0" applyAlignment="0" applyProtection="0">
      <alignment vertical="center"/>
    </xf>
    <xf numFmtId="0" fontId="35" fillId="4" borderId="8" applyNumberFormat="0" applyAlignment="0" applyProtection="0">
      <alignment vertical="center"/>
    </xf>
    <xf numFmtId="0" fontId="36" fillId="4" borderId="7" applyNumberFormat="0" applyAlignment="0" applyProtection="0">
      <alignment vertical="center"/>
    </xf>
    <xf numFmtId="0" fontId="37" fillId="5" borderId="9" applyNumberFormat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</cellStyleXfs>
  <cellXfs count="100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177" fontId="2" fillId="0" borderId="0" xfId="0" applyNumberFormat="1" applyFont="1" applyFill="1" applyAlignment="1">
      <alignment horizontal="center" vertical="center"/>
    </xf>
    <xf numFmtId="177" fontId="6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Continuous" vertical="center"/>
    </xf>
    <xf numFmtId="0" fontId="13" fillId="0" borderId="0" xfId="0" applyFont="1" applyFill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0" fontId="16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78" fontId="2" fillId="0" borderId="0" xfId="0" applyNumberFormat="1" applyFont="1" applyAlignment="1">
      <alignment horizontal="center" vertical="center" wrapText="1"/>
    </xf>
    <xf numFmtId="179" fontId="2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78" fontId="3" fillId="0" borderId="0" xfId="0" applyNumberFormat="1" applyFont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178" fontId="7" fillId="0" borderId="2" xfId="0" applyNumberFormat="1" applyFont="1" applyBorder="1" applyAlignment="1">
      <alignment horizontal="center" vertical="center" wrapText="1"/>
    </xf>
    <xf numFmtId="179" fontId="7" fillId="0" borderId="2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/>
    </xf>
    <xf numFmtId="178" fontId="8" fillId="0" borderId="2" xfId="0" applyNumberFormat="1" applyFont="1" applyBorder="1" applyAlignment="1">
      <alignment horizontal="center" vertical="center"/>
    </xf>
    <xf numFmtId="179" fontId="9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9" fontId="9" fillId="0" borderId="2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179" fontId="22" fillId="0" borderId="0" xfId="0" applyNumberFormat="1" applyFont="1" applyAlignment="1">
      <alignment horizontal="center" vertical="center"/>
    </xf>
    <xf numFmtId="179" fontId="2" fillId="0" borderId="2" xfId="0" applyNumberFormat="1" applyFont="1" applyBorder="1" applyAlignment="1">
      <alignment horizontal="center" vertical="center"/>
    </xf>
    <xf numFmtId="180" fontId="9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 wrapText="1"/>
    </xf>
    <xf numFmtId="179" fontId="2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79" fontId="9" fillId="0" borderId="0" xfId="0" applyNumberFormat="1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xwechat_files\wxid_u6elugsqayxu22_534f\msg\file\2026-09\2024&#32423;&#21517;&#21333;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"/>
    </sheetNames>
    <sheetDataSet>
      <sheetData sheetId="0" refreshError="1">
        <row r="2">
          <cell r="A2" t="str">
            <v>吴书晨</v>
          </cell>
          <cell r="B2" t="str">
            <v>2301110352</v>
          </cell>
          <cell r="C2" t="str">
            <v>历史师范241</v>
          </cell>
        </row>
        <row r="3">
          <cell r="A3" t="str">
            <v>顾妍婷</v>
          </cell>
          <cell r="B3" t="str">
            <v>2306110249</v>
          </cell>
          <cell r="C3" t="str">
            <v>历史师范241</v>
          </cell>
        </row>
        <row r="4">
          <cell r="A4" t="str">
            <v>李欣妍</v>
          </cell>
          <cell r="B4" t="str">
            <v>2306110255</v>
          </cell>
          <cell r="C4" t="str">
            <v>历史师范241</v>
          </cell>
        </row>
        <row r="5">
          <cell r="A5" t="str">
            <v>陈欣玥</v>
          </cell>
          <cell r="B5" t="str">
            <v>2306110286</v>
          </cell>
          <cell r="C5" t="str">
            <v>历史师范241</v>
          </cell>
        </row>
        <row r="6">
          <cell r="A6" t="str">
            <v>任静仪</v>
          </cell>
          <cell r="B6" t="str">
            <v>2307110086</v>
          </cell>
          <cell r="C6" t="str">
            <v>历史师范241</v>
          </cell>
        </row>
        <row r="7">
          <cell r="A7" t="str">
            <v>徐耀杨</v>
          </cell>
          <cell r="B7" t="str">
            <v>2334110211</v>
          </cell>
          <cell r="C7" t="str">
            <v>历史师范241</v>
          </cell>
        </row>
        <row r="8">
          <cell r="A8" t="str">
            <v>吴俊熙</v>
          </cell>
          <cell r="B8" t="str">
            <v>2401110200</v>
          </cell>
          <cell r="C8" t="str">
            <v>历史师范241</v>
          </cell>
        </row>
        <row r="9">
          <cell r="A9" t="str">
            <v>刘鹏程</v>
          </cell>
          <cell r="B9" t="str">
            <v>2434110139</v>
          </cell>
          <cell r="C9" t="str">
            <v>历史师范241</v>
          </cell>
        </row>
        <row r="10">
          <cell r="A10" t="str">
            <v>万雅晴</v>
          </cell>
          <cell r="B10" t="str">
            <v>2434110213</v>
          </cell>
          <cell r="C10" t="str">
            <v>历史师范241</v>
          </cell>
        </row>
        <row r="11">
          <cell r="A11" t="str">
            <v>陈傅语涵</v>
          </cell>
          <cell r="B11" t="str">
            <v>2438110001</v>
          </cell>
          <cell r="C11" t="str">
            <v>历史师范241</v>
          </cell>
        </row>
        <row r="12">
          <cell r="A12" t="str">
            <v>陈雅欣</v>
          </cell>
          <cell r="B12" t="str">
            <v>2438110002</v>
          </cell>
          <cell r="C12" t="str">
            <v>历史师范241</v>
          </cell>
        </row>
        <row r="13">
          <cell r="A13" t="str">
            <v>程佳琪</v>
          </cell>
          <cell r="B13" t="str">
            <v>2438110003</v>
          </cell>
          <cell r="C13" t="str">
            <v>历史师范241</v>
          </cell>
        </row>
        <row r="14">
          <cell r="A14" t="str">
            <v>戴静静</v>
          </cell>
          <cell r="B14" t="str">
            <v>2438110004</v>
          </cell>
          <cell r="C14" t="str">
            <v>历史师范241</v>
          </cell>
        </row>
        <row r="15">
          <cell r="A15" t="str">
            <v>范含瑜</v>
          </cell>
          <cell r="B15" t="str">
            <v>2438110005</v>
          </cell>
          <cell r="C15" t="str">
            <v>历史师范241</v>
          </cell>
        </row>
        <row r="16">
          <cell r="A16" t="str">
            <v>戈文慧</v>
          </cell>
          <cell r="B16" t="str">
            <v>2438110006</v>
          </cell>
          <cell r="C16" t="str">
            <v>历史师范241</v>
          </cell>
        </row>
        <row r="17">
          <cell r="A17" t="str">
            <v>顾钦尔</v>
          </cell>
          <cell r="B17" t="str">
            <v>2438110007</v>
          </cell>
          <cell r="C17" t="str">
            <v>历史师范241</v>
          </cell>
        </row>
        <row r="18">
          <cell r="A18" t="str">
            <v>胡雅茹</v>
          </cell>
          <cell r="B18" t="str">
            <v>2438110008</v>
          </cell>
          <cell r="C18" t="str">
            <v>历史师范241</v>
          </cell>
        </row>
        <row r="19">
          <cell r="A19" t="str">
            <v>胡育嘉</v>
          </cell>
          <cell r="B19" t="str">
            <v>2438110009</v>
          </cell>
          <cell r="C19" t="str">
            <v>历史师范241</v>
          </cell>
        </row>
        <row r="20">
          <cell r="A20" t="str">
            <v>惠晓小</v>
          </cell>
          <cell r="B20" t="str">
            <v>2438110010</v>
          </cell>
          <cell r="C20" t="str">
            <v>历史师范241</v>
          </cell>
        </row>
        <row r="21">
          <cell r="A21" t="str">
            <v>蒋琬婷</v>
          </cell>
          <cell r="B21" t="str">
            <v>2438110011</v>
          </cell>
          <cell r="C21" t="str">
            <v>历史师范241</v>
          </cell>
        </row>
        <row r="22">
          <cell r="A22" t="str">
            <v>李嘉乐</v>
          </cell>
          <cell r="B22" t="str">
            <v>2438110012</v>
          </cell>
          <cell r="C22" t="str">
            <v>历史师范241</v>
          </cell>
        </row>
        <row r="23">
          <cell r="A23" t="str">
            <v>李佳琦</v>
          </cell>
          <cell r="B23" t="str">
            <v>2438110013</v>
          </cell>
          <cell r="C23" t="str">
            <v>历史师范241</v>
          </cell>
        </row>
        <row r="24">
          <cell r="A24" t="str">
            <v>李紫雨</v>
          </cell>
          <cell r="B24" t="str">
            <v>2438110014</v>
          </cell>
          <cell r="C24" t="str">
            <v>历史师范241</v>
          </cell>
        </row>
        <row r="25">
          <cell r="A25" t="str">
            <v>林海玲</v>
          </cell>
          <cell r="B25" t="str">
            <v>2438110015</v>
          </cell>
          <cell r="C25" t="str">
            <v>历史师范241</v>
          </cell>
        </row>
        <row r="26">
          <cell r="A26" t="str">
            <v>陆印钥</v>
          </cell>
          <cell r="B26" t="str">
            <v>2438110016</v>
          </cell>
          <cell r="C26" t="str">
            <v>历史师范241</v>
          </cell>
        </row>
        <row r="27">
          <cell r="A27" t="str">
            <v>潘玥成</v>
          </cell>
          <cell r="B27" t="str">
            <v>2438110017</v>
          </cell>
          <cell r="C27" t="str">
            <v>历史师范241</v>
          </cell>
        </row>
        <row r="28">
          <cell r="A28" t="str">
            <v>沈灵梅</v>
          </cell>
          <cell r="B28" t="str">
            <v>2438110018</v>
          </cell>
          <cell r="C28" t="str">
            <v>历史师范241</v>
          </cell>
        </row>
        <row r="29">
          <cell r="A29" t="str">
            <v>侍俞含</v>
          </cell>
          <cell r="B29" t="str">
            <v>2438110020</v>
          </cell>
          <cell r="C29" t="str">
            <v>历史师范241</v>
          </cell>
        </row>
        <row r="30">
          <cell r="A30" t="str">
            <v>覃蓝佳</v>
          </cell>
          <cell r="B30" t="str">
            <v>2438110021</v>
          </cell>
          <cell r="C30" t="str">
            <v>历史师范241</v>
          </cell>
        </row>
        <row r="31">
          <cell r="A31" t="str">
            <v>万千慧</v>
          </cell>
          <cell r="B31" t="str">
            <v>2438110022</v>
          </cell>
          <cell r="C31" t="str">
            <v>历史师范241</v>
          </cell>
        </row>
        <row r="32">
          <cell r="A32" t="str">
            <v>王雨春</v>
          </cell>
          <cell r="B32" t="str">
            <v>2438110023</v>
          </cell>
          <cell r="C32" t="str">
            <v>历史师范241</v>
          </cell>
        </row>
        <row r="33">
          <cell r="A33" t="str">
            <v>汪羽佳</v>
          </cell>
          <cell r="B33" t="str">
            <v>2438110024</v>
          </cell>
          <cell r="C33" t="str">
            <v>历史师范241</v>
          </cell>
        </row>
        <row r="34">
          <cell r="A34" t="str">
            <v>项琰</v>
          </cell>
          <cell r="B34" t="str">
            <v>2438110025</v>
          </cell>
          <cell r="C34" t="str">
            <v>历史师范241</v>
          </cell>
        </row>
        <row r="35">
          <cell r="A35" t="str">
            <v>姚佳甜</v>
          </cell>
          <cell r="B35" t="str">
            <v>2438110026</v>
          </cell>
          <cell r="C35" t="str">
            <v>历史师范241</v>
          </cell>
        </row>
        <row r="36">
          <cell r="A36" t="str">
            <v>袁可一</v>
          </cell>
          <cell r="B36" t="str">
            <v>2438110027</v>
          </cell>
          <cell r="C36" t="str">
            <v>历史师范241</v>
          </cell>
        </row>
        <row r="37">
          <cell r="A37" t="str">
            <v>张檬檬</v>
          </cell>
          <cell r="B37" t="str">
            <v>2438110028</v>
          </cell>
          <cell r="C37" t="str">
            <v>历史师范241</v>
          </cell>
        </row>
        <row r="38">
          <cell r="A38" t="str">
            <v>张夏晗</v>
          </cell>
          <cell r="B38" t="str">
            <v>2438110029</v>
          </cell>
          <cell r="C38" t="str">
            <v>历史师范241</v>
          </cell>
        </row>
        <row r="39">
          <cell r="A39" t="str">
            <v>周晨茜</v>
          </cell>
          <cell r="B39" t="str">
            <v>2438110030</v>
          </cell>
          <cell r="C39" t="str">
            <v>历史师范241</v>
          </cell>
        </row>
        <row r="40">
          <cell r="A40" t="str">
            <v>曹雄</v>
          </cell>
          <cell r="B40" t="str">
            <v>2438110031</v>
          </cell>
          <cell r="C40" t="str">
            <v>历史师范241</v>
          </cell>
        </row>
        <row r="41">
          <cell r="A41" t="str">
            <v>黄奕飞</v>
          </cell>
          <cell r="B41" t="str">
            <v>2438110032</v>
          </cell>
          <cell r="C41" t="str">
            <v>历史师范241</v>
          </cell>
        </row>
        <row r="42">
          <cell r="A42" t="str">
            <v>刘俊杰</v>
          </cell>
          <cell r="B42" t="str">
            <v>2438110033</v>
          </cell>
          <cell r="C42" t="str">
            <v>历史师范241</v>
          </cell>
        </row>
        <row r="43">
          <cell r="A43" t="str">
            <v>沈仕杰</v>
          </cell>
          <cell r="B43" t="str">
            <v>2438110034</v>
          </cell>
          <cell r="C43" t="str">
            <v>历史师范241</v>
          </cell>
        </row>
        <row r="44">
          <cell r="A44" t="str">
            <v>姚智材</v>
          </cell>
          <cell r="B44" t="str">
            <v>2438110035</v>
          </cell>
          <cell r="C44" t="str">
            <v>历史师范241</v>
          </cell>
        </row>
        <row r="45">
          <cell r="A45" t="str">
            <v>原欣</v>
          </cell>
          <cell r="B45" t="str">
            <v>2438110036</v>
          </cell>
          <cell r="C45" t="str">
            <v>历史师范241</v>
          </cell>
        </row>
        <row r="46">
          <cell r="A46" t="str">
            <v>张倬鸣</v>
          </cell>
          <cell r="B46" t="str">
            <v>2438110037</v>
          </cell>
          <cell r="C46" t="str">
            <v>历史师范241</v>
          </cell>
        </row>
        <row r="47">
          <cell r="A47" t="str">
            <v>周浩天</v>
          </cell>
          <cell r="B47" t="str">
            <v>2438110038</v>
          </cell>
          <cell r="C47" t="str">
            <v>历史师范241</v>
          </cell>
        </row>
        <row r="48">
          <cell r="A48" t="str">
            <v>周璟天</v>
          </cell>
          <cell r="B48" t="str">
            <v>2438110039</v>
          </cell>
          <cell r="C48" t="str">
            <v>历史师范241</v>
          </cell>
        </row>
        <row r="49">
          <cell r="A49" t="str">
            <v>朱天祥</v>
          </cell>
          <cell r="B49" t="str">
            <v>2438110040</v>
          </cell>
          <cell r="C49" t="str">
            <v>历史师范241</v>
          </cell>
        </row>
        <row r="50">
          <cell r="A50" t="str">
            <v>戴玥</v>
          </cell>
          <cell r="B50" t="str">
            <v>2307110077</v>
          </cell>
          <cell r="C50" t="str">
            <v>历史师范242</v>
          </cell>
        </row>
        <row r="51">
          <cell r="A51" t="str">
            <v>辛寒伟</v>
          </cell>
          <cell r="B51" t="str">
            <v>2307110166</v>
          </cell>
          <cell r="C51" t="str">
            <v>历史师范242</v>
          </cell>
        </row>
        <row r="52">
          <cell r="A52" t="str">
            <v>姚沈彤</v>
          </cell>
          <cell r="B52" t="str">
            <v>2333110077</v>
          </cell>
          <cell r="C52" t="str">
            <v>历史师范242</v>
          </cell>
        </row>
        <row r="53">
          <cell r="A53" t="str">
            <v>黄璨</v>
          </cell>
          <cell r="B53" t="str">
            <v>2406110268</v>
          </cell>
          <cell r="C53" t="str">
            <v>历史师范242</v>
          </cell>
        </row>
        <row r="54">
          <cell r="A54" t="str">
            <v>张育欣</v>
          </cell>
          <cell r="B54" t="str">
            <v>2406110291</v>
          </cell>
          <cell r="C54" t="str">
            <v>历史师范242</v>
          </cell>
        </row>
        <row r="55">
          <cell r="A55" t="str">
            <v>赵丹</v>
          </cell>
          <cell r="B55" t="str">
            <v>2407110120</v>
          </cell>
          <cell r="C55" t="str">
            <v>历史师范242</v>
          </cell>
        </row>
        <row r="56">
          <cell r="A56" t="str">
            <v>卞梦轩</v>
          </cell>
          <cell r="B56" t="str">
            <v>2438110042</v>
          </cell>
          <cell r="C56" t="str">
            <v>历史师范242</v>
          </cell>
        </row>
        <row r="57">
          <cell r="A57" t="str">
            <v>曹丽婷</v>
          </cell>
          <cell r="B57" t="str">
            <v>2438110043</v>
          </cell>
          <cell r="C57" t="str">
            <v>历史师范242</v>
          </cell>
        </row>
        <row r="58">
          <cell r="A58" t="str">
            <v>陈聪颖</v>
          </cell>
          <cell r="B58" t="str">
            <v>2438110044</v>
          </cell>
          <cell r="C58" t="str">
            <v>历史师范242</v>
          </cell>
        </row>
        <row r="59">
          <cell r="A59" t="str">
            <v>崔丽园</v>
          </cell>
          <cell r="B59" t="str">
            <v>2438110045</v>
          </cell>
          <cell r="C59" t="str">
            <v>历史师范242</v>
          </cell>
        </row>
        <row r="60">
          <cell r="A60" t="str">
            <v>葛钱雨</v>
          </cell>
          <cell r="B60" t="str">
            <v>2438110046</v>
          </cell>
          <cell r="C60" t="str">
            <v>历史师范242</v>
          </cell>
        </row>
        <row r="61">
          <cell r="A61" t="str">
            <v>龚绮惠</v>
          </cell>
          <cell r="B61" t="str">
            <v>2438110047</v>
          </cell>
          <cell r="C61" t="str">
            <v>历史师范242</v>
          </cell>
        </row>
        <row r="62">
          <cell r="A62" t="str">
            <v>顾琦</v>
          </cell>
          <cell r="B62" t="str">
            <v>2438110048</v>
          </cell>
          <cell r="C62" t="str">
            <v>历史师范242</v>
          </cell>
        </row>
        <row r="63">
          <cell r="A63" t="str">
            <v>江思赟</v>
          </cell>
          <cell r="B63" t="str">
            <v>2438110049</v>
          </cell>
          <cell r="C63" t="str">
            <v>历史师范242</v>
          </cell>
        </row>
        <row r="64">
          <cell r="A64" t="str">
            <v>李汶思</v>
          </cell>
          <cell r="B64" t="str">
            <v>2438110051</v>
          </cell>
          <cell r="C64" t="str">
            <v>历史师范242</v>
          </cell>
        </row>
        <row r="65">
          <cell r="A65" t="str">
            <v>李宇阳</v>
          </cell>
          <cell r="B65" t="str">
            <v>2438110052</v>
          </cell>
          <cell r="C65" t="str">
            <v>历史师范242</v>
          </cell>
        </row>
        <row r="66">
          <cell r="A66" t="str">
            <v>刘苏东</v>
          </cell>
          <cell r="B66" t="str">
            <v>2438110053</v>
          </cell>
          <cell r="C66" t="str">
            <v>历史师范242</v>
          </cell>
        </row>
        <row r="67">
          <cell r="A67" t="str">
            <v>罗太平</v>
          </cell>
          <cell r="B67" t="str">
            <v>2438110054</v>
          </cell>
          <cell r="C67" t="str">
            <v>历史师范242</v>
          </cell>
        </row>
        <row r="68">
          <cell r="A68" t="str">
            <v>吕品</v>
          </cell>
          <cell r="B68" t="str">
            <v>2438110055</v>
          </cell>
          <cell r="C68" t="str">
            <v>历史师范242</v>
          </cell>
        </row>
        <row r="69">
          <cell r="A69" t="str">
            <v>缪姜颖</v>
          </cell>
          <cell r="B69" t="str">
            <v>2438110057</v>
          </cell>
          <cell r="C69" t="str">
            <v>历史师范242</v>
          </cell>
        </row>
        <row r="70">
          <cell r="A70" t="str">
            <v>牟燕妮</v>
          </cell>
          <cell r="B70" t="str">
            <v>2438110058</v>
          </cell>
          <cell r="C70" t="str">
            <v>历史师范242</v>
          </cell>
        </row>
        <row r="71">
          <cell r="A71" t="str">
            <v>潘羽</v>
          </cell>
          <cell r="B71" t="str">
            <v>2438110059</v>
          </cell>
          <cell r="C71" t="str">
            <v>历史师范242</v>
          </cell>
        </row>
        <row r="72">
          <cell r="A72" t="str">
            <v>阮泽茜</v>
          </cell>
          <cell r="B72" t="str">
            <v>2438110060</v>
          </cell>
          <cell r="C72" t="str">
            <v>历史师范242</v>
          </cell>
        </row>
        <row r="73">
          <cell r="A73" t="str">
            <v>沈于熙</v>
          </cell>
          <cell r="B73" t="str">
            <v>2438110061</v>
          </cell>
          <cell r="C73" t="str">
            <v>历史师范242</v>
          </cell>
        </row>
        <row r="74">
          <cell r="A74" t="str">
            <v>施佳曼</v>
          </cell>
          <cell r="B74" t="str">
            <v>2438110062</v>
          </cell>
          <cell r="C74" t="str">
            <v>历史师范242</v>
          </cell>
        </row>
        <row r="75">
          <cell r="A75" t="str">
            <v>孙铭蔚</v>
          </cell>
          <cell r="B75" t="str">
            <v>2438110063</v>
          </cell>
          <cell r="C75" t="str">
            <v>历史师范242</v>
          </cell>
        </row>
        <row r="76">
          <cell r="A76" t="str">
            <v>汤金萍</v>
          </cell>
          <cell r="B76" t="str">
            <v>2438110064</v>
          </cell>
          <cell r="C76" t="str">
            <v>历史师范242</v>
          </cell>
        </row>
        <row r="77">
          <cell r="A77" t="str">
            <v>徐萌</v>
          </cell>
          <cell r="B77" t="str">
            <v>2438110066</v>
          </cell>
          <cell r="C77" t="str">
            <v>历史师范242</v>
          </cell>
        </row>
        <row r="78">
          <cell r="A78" t="str">
            <v>曾锶妍</v>
          </cell>
          <cell r="B78" t="str">
            <v>2438110067</v>
          </cell>
          <cell r="C78" t="str">
            <v>历史师范242</v>
          </cell>
        </row>
        <row r="79">
          <cell r="A79" t="str">
            <v>张曦允</v>
          </cell>
          <cell r="B79" t="str">
            <v>2438110068</v>
          </cell>
          <cell r="C79" t="str">
            <v>历史师范242</v>
          </cell>
        </row>
        <row r="80">
          <cell r="A80" t="str">
            <v>赵华英</v>
          </cell>
          <cell r="B80" t="str">
            <v>2438110069</v>
          </cell>
          <cell r="C80" t="str">
            <v>历史师范242</v>
          </cell>
        </row>
        <row r="81">
          <cell r="A81" t="str">
            <v>朱子晴</v>
          </cell>
          <cell r="B81" t="str">
            <v>2438110070</v>
          </cell>
          <cell r="C81" t="str">
            <v>历史师范242</v>
          </cell>
        </row>
        <row r="82">
          <cell r="A82" t="str">
            <v>陈玺全</v>
          </cell>
          <cell r="B82" t="str">
            <v>2438110071</v>
          </cell>
          <cell r="C82" t="str">
            <v>历史师范242</v>
          </cell>
        </row>
        <row r="83">
          <cell r="A83" t="str">
            <v>方文俊</v>
          </cell>
          <cell r="B83" t="str">
            <v>2438110072</v>
          </cell>
          <cell r="C83" t="str">
            <v>历史师范242</v>
          </cell>
        </row>
        <row r="84">
          <cell r="A84" t="str">
            <v>李博文</v>
          </cell>
          <cell r="B84" t="str">
            <v>2438110073</v>
          </cell>
          <cell r="C84" t="str">
            <v>历史师范242</v>
          </cell>
        </row>
        <row r="85">
          <cell r="A85" t="str">
            <v>刘爱谛</v>
          </cell>
          <cell r="B85" t="str">
            <v>2438110074</v>
          </cell>
          <cell r="C85" t="str">
            <v>历史师范242</v>
          </cell>
        </row>
        <row r="86">
          <cell r="A86" t="str">
            <v>唐宇飞</v>
          </cell>
          <cell r="B86" t="str">
            <v>2438110075</v>
          </cell>
          <cell r="C86" t="str">
            <v>历史师范242</v>
          </cell>
        </row>
        <row r="87">
          <cell r="A87" t="str">
            <v>王海</v>
          </cell>
          <cell r="B87" t="str">
            <v>2438110076</v>
          </cell>
          <cell r="C87" t="str">
            <v>历史师范242</v>
          </cell>
        </row>
        <row r="88">
          <cell r="A88" t="str">
            <v>汪嘉麒</v>
          </cell>
          <cell r="B88" t="str">
            <v>2438110077</v>
          </cell>
          <cell r="C88" t="str">
            <v>历史师范242</v>
          </cell>
        </row>
        <row r="89">
          <cell r="A89" t="str">
            <v>杨晨昕</v>
          </cell>
          <cell r="B89" t="str">
            <v>2438110078</v>
          </cell>
          <cell r="C89" t="str">
            <v>历史师范242</v>
          </cell>
        </row>
        <row r="90">
          <cell r="A90" t="str">
            <v>杨瑞</v>
          </cell>
          <cell r="B90" t="str">
            <v>2438110079</v>
          </cell>
          <cell r="C90" t="str">
            <v>历史师范242</v>
          </cell>
        </row>
        <row r="91">
          <cell r="A91" t="str">
            <v>张子豪</v>
          </cell>
          <cell r="B91" t="str">
            <v>2438110080</v>
          </cell>
          <cell r="C91" t="str">
            <v>历史师范242</v>
          </cell>
        </row>
        <row r="190">
          <cell r="A190" t="str">
            <v>徐梦婷</v>
          </cell>
          <cell r="B190" t="str">
            <v>2301110061</v>
          </cell>
          <cell r="C190" t="str">
            <v>法学241</v>
          </cell>
        </row>
        <row r="191">
          <cell r="A191" t="str">
            <v>周群</v>
          </cell>
          <cell r="B191" t="str">
            <v>2301110151</v>
          </cell>
          <cell r="C191" t="str">
            <v>法学241</v>
          </cell>
        </row>
        <row r="192">
          <cell r="A192" t="str">
            <v>陈姿翰</v>
          </cell>
          <cell r="B192" t="str">
            <v>2306110042</v>
          </cell>
          <cell r="C192" t="str">
            <v>法学241</v>
          </cell>
        </row>
        <row r="193">
          <cell r="A193" t="str">
            <v>张汀</v>
          </cell>
          <cell r="B193" t="str">
            <v>2334110183</v>
          </cell>
          <cell r="C193" t="str">
            <v>法学241</v>
          </cell>
        </row>
        <row r="194">
          <cell r="A194" t="str">
            <v>聂彤</v>
          </cell>
          <cell r="B194" t="str">
            <v>2407110208</v>
          </cell>
          <cell r="C194" t="str">
            <v>法学241</v>
          </cell>
        </row>
        <row r="195">
          <cell r="A195" t="str">
            <v>陈许静</v>
          </cell>
          <cell r="B195" t="str">
            <v>2438110081</v>
          </cell>
          <cell r="C195" t="str">
            <v>法学241</v>
          </cell>
        </row>
        <row r="196">
          <cell r="A196" t="str">
            <v>陈昱廷</v>
          </cell>
          <cell r="B196" t="str">
            <v>2438110082</v>
          </cell>
          <cell r="C196" t="str">
            <v>法学241</v>
          </cell>
        </row>
        <row r="197">
          <cell r="A197" t="str">
            <v>耿加洁</v>
          </cell>
          <cell r="B197" t="str">
            <v>2438110083</v>
          </cell>
          <cell r="C197" t="str">
            <v>法学241</v>
          </cell>
        </row>
        <row r="198">
          <cell r="A198" t="str">
            <v>李依静</v>
          </cell>
          <cell r="B198" t="str">
            <v>2438110084G</v>
          </cell>
          <cell r="C198" t="str">
            <v>法学241</v>
          </cell>
        </row>
        <row r="199">
          <cell r="A199" t="str">
            <v>刘静恩</v>
          </cell>
          <cell r="B199" t="str">
            <v>2438110085</v>
          </cell>
          <cell r="C199" t="str">
            <v>法学241</v>
          </cell>
        </row>
        <row r="200">
          <cell r="A200" t="str">
            <v>刘妍</v>
          </cell>
          <cell r="B200" t="str">
            <v>2438110086</v>
          </cell>
          <cell r="C200" t="str">
            <v>法学241</v>
          </cell>
        </row>
        <row r="201">
          <cell r="A201" t="str">
            <v>刘雅雯</v>
          </cell>
          <cell r="B201" t="str">
            <v>2438110087</v>
          </cell>
          <cell r="C201" t="str">
            <v>法学241</v>
          </cell>
        </row>
        <row r="202">
          <cell r="A202" t="str">
            <v>罗歆</v>
          </cell>
          <cell r="B202" t="str">
            <v>2438110088</v>
          </cell>
          <cell r="C202" t="str">
            <v>法学241</v>
          </cell>
        </row>
        <row r="203">
          <cell r="A203" t="str">
            <v>钱欣玥</v>
          </cell>
          <cell r="B203" t="str">
            <v>2438110089</v>
          </cell>
          <cell r="C203" t="str">
            <v>法学241</v>
          </cell>
        </row>
        <row r="204">
          <cell r="A204" t="str">
            <v>盛欣雨</v>
          </cell>
          <cell r="B204" t="str">
            <v>2438110090</v>
          </cell>
          <cell r="C204" t="str">
            <v>法学241</v>
          </cell>
        </row>
        <row r="205">
          <cell r="A205" t="str">
            <v>石玮涵</v>
          </cell>
          <cell r="B205" t="str">
            <v>2438110091</v>
          </cell>
          <cell r="C205" t="str">
            <v>法学241</v>
          </cell>
        </row>
        <row r="206">
          <cell r="A206" t="str">
            <v>石紫嫣</v>
          </cell>
          <cell r="B206" t="str">
            <v>2438110092</v>
          </cell>
          <cell r="C206" t="str">
            <v>法学241</v>
          </cell>
        </row>
        <row r="207">
          <cell r="A207" t="str">
            <v>孙文</v>
          </cell>
          <cell r="B207" t="str">
            <v>2438110093</v>
          </cell>
          <cell r="C207" t="str">
            <v>法学241</v>
          </cell>
        </row>
        <row r="208">
          <cell r="A208" t="str">
            <v>孙雨业</v>
          </cell>
          <cell r="B208" t="str">
            <v>2438110094</v>
          </cell>
          <cell r="C208" t="str">
            <v>法学241</v>
          </cell>
        </row>
        <row r="209">
          <cell r="A209" t="str">
            <v>田昊瑛</v>
          </cell>
          <cell r="B209" t="str">
            <v>2438110095</v>
          </cell>
          <cell r="C209" t="str">
            <v>法学241</v>
          </cell>
        </row>
        <row r="210">
          <cell r="A210" t="str">
            <v>王倩</v>
          </cell>
          <cell r="B210" t="str">
            <v>2438110096</v>
          </cell>
          <cell r="C210" t="str">
            <v>法学241</v>
          </cell>
        </row>
        <row r="211">
          <cell r="A211" t="str">
            <v>王思姚</v>
          </cell>
          <cell r="B211" t="str">
            <v>2438110097</v>
          </cell>
          <cell r="C211" t="str">
            <v>法学241</v>
          </cell>
        </row>
        <row r="212">
          <cell r="A212" t="str">
            <v>王婷婷</v>
          </cell>
          <cell r="B212" t="str">
            <v>2438110098</v>
          </cell>
          <cell r="C212" t="str">
            <v>法学241</v>
          </cell>
        </row>
        <row r="213">
          <cell r="A213" t="str">
            <v>王子涵</v>
          </cell>
          <cell r="B213" t="str">
            <v>2438110099</v>
          </cell>
          <cell r="C213" t="str">
            <v>法学241</v>
          </cell>
        </row>
        <row r="214">
          <cell r="A214" t="str">
            <v>肖容</v>
          </cell>
          <cell r="B214" t="str">
            <v>2438110100</v>
          </cell>
          <cell r="C214" t="str">
            <v>法学241</v>
          </cell>
        </row>
        <row r="215">
          <cell r="A215" t="str">
            <v>杨乐怡</v>
          </cell>
          <cell r="B215" t="str">
            <v>2438110101G</v>
          </cell>
          <cell r="C215" t="str">
            <v>法学241</v>
          </cell>
        </row>
        <row r="216">
          <cell r="A216" t="str">
            <v>曹玉杰</v>
          </cell>
          <cell r="B216" t="str">
            <v>2438110102</v>
          </cell>
          <cell r="C216" t="str">
            <v>法学241</v>
          </cell>
        </row>
        <row r="217">
          <cell r="A217" t="str">
            <v>陈马楚涵</v>
          </cell>
          <cell r="B217" t="str">
            <v>2438110103</v>
          </cell>
          <cell r="C217" t="str">
            <v>法学241</v>
          </cell>
        </row>
        <row r="218">
          <cell r="A218" t="str">
            <v>何钰舸</v>
          </cell>
          <cell r="B218" t="str">
            <v>2438110104</v>
          </cell>
          <cell r="C218" t="str">
            <v>法学241</v>
          </cell>
        </row>
        <row r="219">
          <cell r="A219" t="str">
            <v>蒋森</v>
          </cell>
          <cell r="B219" t="str">
            <v>2438110105G</v>
          </cell>
          <cell r="C219" t="str">
            <v>法学241</v>
          </cell>
        </row>
        <row r="220">
          <cell r="A220" t="str">
            <v>汤铭奇</v>
          </cell>
          <cell r="B220" t="str">
            <v>2438110106</v>
          </cell>
          <cell r="C220" t="str">
            <v>法学241</v>
          </cell>
        </row>
        <row r="221">
          <cell r="A221" t="str">
            <v>王雨奇</v>
          </cell>
          <cell r="B221" t="str">
            <v>2438110107</v>
          </cell>
          <cell r="C221" t="str">
            <v>法学241</v>
          </cell>
        </row>
        <row r="222">
          <cell r="A222" t="str">
            <v>周睿</v>
          </cell>
          <cell r="B222" t="str">
            <v>2438110108</v>
          </cell>
          <cell r="C222" t="str">
            <v>法学241</v>
          </cell>
        </row>
        <row r="223">
          <cell r="A223" t="str">
            <v>周云建</v>
          </cell>
          <cell r="B223" t="str">
            <v>2438110109</v>
          </cell>
          <cell r="C223" t="str">
            <v>法学241</v>
          </cell>
        </row>
        <row r="224">
          <cell r="A224" t="str">
            <v>刘艺萱</v>
          </cell>
          <cell r="B224" t="str">
            <v>2301110174</v>
          </cell>
          <cell r="C224" t="str">
            <v>法学242</v>
          </cell>
        </row>
        <row r="225">
          <cell r="A225" t="str">
            <v>金圣典</v>
          </cell>
          <cell r="B225" t="str">
            <v>2334110116</v>
          </cell>
          <cell r="C225" t="str">
            <v>法学242</v>
          </cell>
        </row>
        <row r="226">
          <cell r="A226" t="str">
            <v>钱唯超</v>
          </cell>
          <cell r="B226" t="str">
            <v>2401110129</v>
          </cell>
          <cell r="C226" t="str">
            <v>法学242</v>
          </cell>
        </row>
        <row r="227">
          <cell r="A227" t="str">
            <v>周艳</v>
          </cell>
          <cell r="B227" t="str">
            <v>2401110194</v>
          </cell>
          <cell r="C227" t="str">
            <v>法学242</v>
          </cell>
        </row>
        <row r="228">
          <cell r="A228" t="str">
            <v>杨鸿翔</v>
          </cell>
          <cell r="B228" t="str">
            <v>2415110402</v>
          </cell>
          <cell r="C228" t="str">
            <v>法学242</v>
          </cell>
        </row>
        <row r="229">
          <cell r="A229" t="str">
            <v>吴佳汇</v>
          </cell>
          <cell r="B229" t="str">
            <v>2434110303</v>
          </cell>
          <cell r="C229" t="str">
            <v>法学242</v>
          </cell>
        </row>
        <row r="230">
          <cell r="A230" t="str">
            <v>陈咏文</v>
          </cell>
          <cell r="B230" t="str">
            <v>2438110110</v>
          </cell>
          <cell r="C230" t="str">
            <v>法学242</v>
          </cell>
        </row>
        <row r="231">
          <cell r="A231" t="str">
            <v>费思嘉</v>
          </cell>
          <cell r="B231" t="str">
            <v>2438110111</v>
          </cell>
          <cell r="C231" t="str">
            <v>法学242</v>
          </cell>
        </row>
        <row r="232">
          <cell r="A232" t="str">
            <v>金子鹤</v>
          </cell>
          <cell r="B232" t="str">
            <v>2438110112</v>
          </cell>
          <cell r="C232" t="str">
            <v>法学242</v>
          </cell>
        </row>
        <row r="233">
          <cell r="A233" t="str">
            <v>李陆慈</v>
          </cell>
          <cell r="B233" t="str">
            <v>2438110113</v>
          </cell>
          <cell r="C233" t="str">
            <v>法学242</v>
          </cell>
        </row>
        <row r="234">
          <cell r="A234" t="str">
            <v>李孟霞</v>
          </cell>
          <cell r="B234" t="str">
            <v>2438110114</v>
          </cell>
          <cell r="C234" t="str">
            <v>法学242</v>
          </cell>
        </row>
        <row r="235">
          <cell r="A235" t="str">
            <v>陆芯蕊</v>
          </cell>
          <cell r="B235" t="str">
            <v>2438110115</v>
          </cell>
          <cell r="C235" t="str">
            <v>法学242</v>
          </cell>
        </row>
        <row r="236">
          <cell r="A236" t="str">
            <v>邵思涵</v>
          </cell>
          <cell r="B236" t="str">
            <v>2438110116</v>
          </cell>
          <cell r="C236" t="str">
            <v>法学242</v>
          </cell>
        </row>
        <row r="237">
          <cell r="A237" t="str">
            <v>谈诚</v>
          </cell>
          <cell r="B237" t="str">
            <v>2438110117</v>
          </cell>
          <cell r="C237" t="str">
            <v>法学242</v>
          </cell>
        </row>
        <row r="238">
          <cell r="A238" t="str">
            <v>王靖涵</v>
          </cell>
          <cell r="B238" t="str">
            <v>2438110118</v>
          </cell>
          <cell r="C238" t="str">
            <v>法学242</v>
          </cell>
        </row>
        <row r="239">
          <cell r="A239" t="str">
            <v>王心仪</v>
          </cell>
          <cell r="B239" t="str">
            <v>2438110119</v>
          </cell>
          <cell r="C239" t="str">
            <v>法学242</v>
          </cell>
        </row>
        <row r="240">
          <cell r="A240" t="str">
            <v>王奕丹</v>
          </cell>
          <cell r="B240" t="str">
            <v>2438110120</v>
          </cell>
          <cell r="C240" t="str">
            <v>法学242</v>
          </cell>
        </row>
        <row r="241">
          <cell r="A241" t="str">
            <v>王忆罗</v>
          </cell>
          <cell r="B241" t="str">
            <v>2438110121</v>
          </cell>
          <cell r="C241" t="str">
            <v>法学242</v>
          </cell>
        </row>
        <row r="242">
          <cell r="A242" t="str">
            <v>魏思寒</v>
          </cell>
          <cell r="B242" t="str">
            <v>2438110122</v>
          </cell>
          <cell r="C242" t="str">
            <v>法学242</v>
          </cell>
        </row>
        <row r="243">
          <cell r="A243" t="str">
            <v>肖祎菲</v>
          </cell>
          <cell r="B243" t="str">
            <v>2438110123</v>
          </cell>
          <cell r="C243" t="str">
            <v>法学242</v>
          </cell>
        </row>
        <row r="244">
          <cell r="A244" t="str">
            <v>徐越</v>
          </cell>
          <cell r="B244" t="str">
            <v>2438110124</v>
          </cell>
          <cell r="C244" t="str">
            <v>法学242</v>
          </cell>
        </row>
        <row r="245">
          <cell r="A245" t="str">
            <v>严珊珊</v>
          </cell>
          <cell r="B245" t="str">
            <v>2438110125</v>
          </cell>
          <cell r="C245" t="str">
            <v>法学242</v>
          </cell>
        </row>
        <row r="246">
          <cell r="A246" t="str">
            <v>杨丽</v>
          </cell>
          <cell r="B246" t="str">
            <v>2438110126</v>
          </cell>
          <cell r="C246" t="str">
            <v>法学242</v>
          </cell>
        </row>
        <row r="247">
          <cell r="A247" t="str">
            <v>杨婷</v>
          </cell>
          <cell r="B247" t="str">
            <v>2438110127</v>
          </cell>
          <cell r="C247" t="str">
            <v>法学242</v>
          </cell>
        </row>
        <row r="248">
          <cell r="A248" t="str">
            <v>杨紫雯</v>
          </cell>
          <cell r="B248" t="str">
            <v>2438110128</v>
          </cell>
          <cell r="C248" t="str">
            <v>法学242</v>
          </cell>
        </row>
        <row r="249">
          <cell r="A249" t="str">
            <v>赵炜彤</v>
          </cell>
          <cell r="B249" t="str">
            <v>2438110129</v>
          </cell>
          <cell r="C249" t="str">
            <v>法学242</v>
          </cell>
        </row>
        <row r="250">
          <cell r="A250" t="str">
            <v>董策天</v>
          </cell>
          <cell r="B250" t="str">
            <v>2438110130</v>
          </cell>
          <cell r="C250" t="str">
            <v>法学242</v>
          </cell>
        </row>
        <row r="251">
          <cell r="A251" t="str">
            <v>管翼</v>
          </cell>
          <cell r="B251" t="str">
            <v>2438110131</v>
          </cell>
          <cell r="C251" t="str">
            <v>法学242</v>
          </cell>
        </row>
        <row r="252">
          <cell r="A252" t="str">
            <v>李振宇</v>
          </cell>
          <cell r="B252" t="str">
            <v>2438110132</v>
          </cell>
          <cell r="C252" t="str">
            <v>法学242</v>
          </cell>
        </row>
        <row r="253">
          <cell r="A253" t="str">
            <v>刘柏显</v>
          </cell>
          <cell r="B253" t="str">
            <v>2438110133</v>
          </cell>
          <cell r="C253" t="str">
            <v>法学242</v>
          </cell>
        </row>
        <row r="254">
          <cell r="A254" t="str">
            <v>孙奕铭</v>
          </cell>
          <cell r="B254" t="str">
            <v>2438110134</v>
          </cell>
          <cell r="C254" t="str">
            <v>法学242</v>
          </cell>
        </row>
        <row r="255">
          <cell r="A255" t="str">
            <v>张世铭</v>
          </cell>
          <cell r="B255" t="str">
            <v>2438110136</v>
          </cell>
          <cell r="C255" t="str">
            <v>法学242</v>
          </cell>
        </row>
        <row r="256">
          <cell r="A256" t="str">
            <v>周猛</v>
          </cell>
          <cell r="B256" t="str">
            <v>2438110137</v>
          </cell>
          <cell r="C256" t="str">
            <v>法学242</v>
          </cell>
        </row>
        <row r="257">
          <cell r="A257" t="str">
            <v>杨睿涵</v>
          </cell>
          <cell r="B257" t="str">
            <v>2306110311</v>
          </cell>
          <cell r="C257" t="str">
            <v>法学243</v>
          </cell>
        </row>
        <row r="258">
          <cell r="A258" t="str">
            <v>许津玮</v>
          </cell>
          <cell r="B258" t="str">
            <v>2307110167</v>
          </cell>
          <cell r="C258" t="str">
            <v>法学243</v>
          </cell>
        </row>
        <row r="259">
          <cell r="A259" t="str">
            <v>于悦</v>
          </cell>
          <cell r="B259" t="str">
            <v>2334110236</v>
          </cell>
          <cell r="C259" t="str">
            <v>法学243</v>
          </cell>
        </row>
        <row r="260">
          <cell r="A260" t="str">
            <v>唐艺轩</v>
          </cell>
          <cell r="B260" t="str">
            <v>2406110063</v>
          </cell>
          <cell r="C260" t="str">
            <v>法学243</v>
          </cell>
        </row>
        <row r="261">
          <cell r="A261" t="str">
            <v>俞锦汶</v>
          </cell>
          <cell r="B261" t="str">
            <v>2406110171</v>
          </cell>
          <cell r="C261" t="str">
            <v>法学243</v>
          </cell>
        </row>
        <row r="262">
          <cell r="A262" t="str">
            <v>张译</v>
          </cell>
          <cell r="B262" t="str">
            <v>2434110307</v>
          </cell>
          <cell r="C262" t="str">
            <v>法学243</v>
          </cell>
        </row>
        <row r="263">
          <cell r="A263" t="str">
            <v>柏睿</v>
          </cell>
          <cell r="B263" t="str">
            <v>2438110138</v>
          </cell>
          <cell r="C263" t="str">
            <v>法学243</v>
          </cell>
        </row>
        <row r="264">
          <cell r="A264" t="str">
            <v>常婉茹</v>
          </cell>
          <cell r="B264" t="str">
            <v>2438110139</v>
          </cell>
          <cell r="C264" t="str">
            <v>法学243</v>
          </cell>
        </row>
        <row r="265">
          <cell r="A265" t="str">
            <v>陈可欣</v>
          </cell>
          <cell r="B265" t="str">
            <v>2438110140</v>
          </cell>
          <cell r="C265" t="str">
            <v>法学243</v>
          </cell>
        </row>
        <row r="266">
          <cell r="A266" t="str">
            <v>陈心媛</v>
          </cell>
          <cell r="B266" t="str">
            <v>2438110141</v>
          </cell>
          <cell r="C266" t="str">
            <v>法学243</v>
          </cell>
        </row>
        <row r="267">
          <cell r="A267" t="str">
            <v>崔冰雅</v>
          </cell>
          <cell r="B267" t="str">
            <v>2438110142</v>
          </cell>
          <cell r="C267" t="str">
            <v>法学243</v>
          </cell>
        </row>
        <row r="268">
          <cell r="A268" t="str">
            <v>华馨怡</v>
          </cell>
          <cell r="B268" t="str">
            <v>2438110143</v>
          </cell>
          <cell r="C268" t="str">
            <v>法学243</v>
          </cell>
        </row>
        <row r="269">
          <cell r="A269" t="str">
            <v>孙源</v>
          </cell>
          <cell r="B269" t="str">
            <v>2438110145</v>
          </cell>
          <cell r="C269" t="str">
            <v>法学243</v>
          </cell>
        </row>
        <row r="270">
          <cell r="A270" t="str">
            <v>王宇希</v>
          </cell>
          <cell r="B270" t="str">
            <v>2438110146</v>
          </cell>
          <cell r="C270" t="str">
            <v>法学243</v>
          </cell>
        </row>
        <row r="271">
          <cell r="A271" t="str">
            <v>夏子婷</v>
          </cell>
          <cell r="B271" t="str">
            <v>2438110148</v>
          </cell>
          <cell r="C271" t="str">
            <v>法学243</v>
          </cell>
        </row>
        <row r="272">
          <cell r="A272" t="str">
            <v>项梦婕</v>
          </cell>
          <cell r="B272" t="str">
            <v>2438110149</v>
          </cell>
          <cell r="C272" t="str">
            <v>法学243</v>
          </cell>
        </row>
        <row r="273">
          <cell r="A273" t="str">
            <v>薛倩倩</v>
          </cell>
          <cell r="B273" t="str">
            <v>2438110150</v>
          </cell>
          <cell r="C273" t="str">
            <v>法学243</v>
          </cell>
        </row>
        <row r="274">
          <cell r="A274" t="str">
            <v>杨依依</v>
          </cell>
          <cell r="B274" t="str">
            <v>2438110151</v>
          </cell>
          <cell r="C274" t="str">
            <v>法学243</v>
          </cell>
        </row>
        <row r="275">
          <cell r="A275" t="str">
            <v>杨雨婷</v>
          </cell>
          <cell r="B275" t="str">
            <v>2438110152</v>
          </cell>
          <cell r="C275" t="str">
            <v>法学243</v>
          </cell>
        </row>
        <row r="276">
          <cell r="A276" t="str">
            <v>张琳</v>
          </cell>
          <cell r="B276" t="str">
            <v>2438110153</v>
          </cell>
          <cell r="C276" t="str">
            <v>法学243</v>
          </cell>
        </row>
        <row r="277">
          <cell r="A277" t="str">
            <v>张喜华</v>
          </cell>
          <cell r="B277" t="str">
            <v>2438110154</v>
          </cell>
          <cell r="C277" t="str">
            <v>法学243</v>
          </cell>
        </row>
        <row r="278">
          <cell r="A278" t="str">
            <v>张艺琳</v>
          </cell>
          <cell r="B278" t="str">
            <v>2438110155</v>
          </cell>
          <cell r="C278" t="str">
            <v>法学243</v>
          </cell>
        </row>
        <row r="279">
          <cell r="A279" t="str">
            <v>钟思徭</v>
          </cell>
          <cell r="B279" t="str">
            <v>2438110156</v>
          </cell>
          <cell r="C279" t="str">
            <v>法学243</v>
          </cell>
        </row>
        <row r="280">
          <cell r="A280" t="str">
            <v>邹伊能</v>
          </cell>
          <cell r="B280" t="str">
            <v>2438110157</v>
          </cell>
          <cell r="C280" t="str">
            <v>法学243</v>
          </cell>
        </row>
        <row r="281">
          <cell r="A281" t="str">
            <v>丁俊淅</v>
          </cell>
          <cell r="B281" t="str">
            <v>2438110158</v>
          </cell>
          <cell r="C281" t="str">
            <v>法学243</v>
          </cell>
        </row>
        <row r="282">
          <cell r="A282" t="str">
            <v>李春华</v>
          </cell>
          <cell r="B282" t="str">
            <v>2438110159</v>
          </cell>
          <cell r="C282" t="str">
            <v>法学243</v>
          </cell>
        </row>
        <row r="283">
          <cell r="A283" t="str">
            <v>钱毅飞</v>
          </cell>
          <cell r="B283" t="str">
            <v>2438110160</v>
          </cell>
          <cell r="C283" t="str">
            <v>法学243</v>
          </cell>
        </row>
        <row r="284">
          <cell r="A284" t="str">
            <v>吴宏恺</v>
          </cell>
          <cell r="B284" t="str">
            <v>2438110161</v>
          </cell>
          <cell r="C284" t="str">
            <v>法学243</v>
          </cell>
        </row>
        <row r="285">
          <cell r="A285" t="str">
            <v>向朝铖</v>
          </cell>
          <cell r="B285" t="str">
            <v>2438110162</v>
          </cell>
          <cell r="C285" t="str">
            <v>法学243</v>
          </cell>
        </row>
        <row r="286">
          <cell r="A286" t="str">
            <v>熊博成</v>
          </cell>
          <cell r="B286" t="str">
            <v>2438110163</v>
          </cell>
          <cell r="C286" t="str">
            <v>法学243</v>
          </cell>
        </row>
        <row r="287">
          <cell r="A287" t="str">
            <v>张鑫炜</v>
          </cell>
          <cell r="B287" t="str">
            <v>2438110164</v>
          </cell>
          <cell r="C287" t="str">
            <v>法学243</v>
          </cell>
        </row>
        <row r="288">
          <cell r="A288" t="str">
            <v>郑红宇</v>
          </cell>
          <cell r="B288" t="str">
            <v>2438110165</v>
          </cell>
          <cell r="C288" t="str">
            <v>法学243</v>
          </cell>
        </row>
        <row r="289">
          <cell r="A289" t="str">
            <v>张涵</v>
          </cell>
          <cell r="B289" t="str">
            <v>2307110038</v>
          </cell>
          <cell r="C289" t="str">
            <v>法学244</v>
          </cell>
        </row>
        <row r="290">
          <cell r="A290" t="str">
            <v>李彦熹</v>
          </cell>
          <cell r="B290" t="str">
            <v>2307110053</v>
          </cell>
          <cell r="C290" t="str">
            <v>法学244</v>
          </cell>
        </row>
        <row r="291">
          <cell r="A291" t="str">
            <v>陈志韩</v>
          </cell>
          <cell r="B291" t="str">
            <v>2307110073</v>
          </cell>
          <cell r="C291" t="str">
            <v>法学244</v>
          </cell>
        </row>
        <row r="292">
          <cell r="A292" t="str">
            <v>居奕罗</v>
          </cell>
          <cell r="B292" t="str">
            <v>2406110010</v>
          </cell>
          <cell r="C292" t="str">
            <v>法学244</v>
          </cell>
        </row>
        <row r="293">
          <cell r="A293" t="str">
            <v>马福森</v>
          </cell>
          <cell r="B293" t="str">
            <v>2407110034</v>
          </cell>
          <cell r="C293" t="str">
            <v>法学244</v>
          </cell>
        </row>
        <row r="294">
          <cell r="A294" t="str">
            <v>高睿劼</v>
          </cell>
          <cell r="B294" t="str">
            <v>2407110066</v>
          </cell>
          <cell r="C294" t="str">
            <v>法学244</v>
          </cell>
        </row>
        <row r="295">
          <cell r="A295" t="str">
            <v>丁优</v>
          </cell>
          <cell r="B295" t="str">
            <v>2438110166</v>
          </cell>
          <cell r="C295" t="str">
            <v>法学244</v>
          </cell>
        </row>
        <row r="296">
          <cell r="A296" t="str">
            <v>董安琪</v>
          </cell>
          <cell r="B296" t="str">
            <v>2438110167</v>
          </cell>
          <cell r="C296" t="str">
            <v>法学244</v>
          </cell>
        </row>
        <row r="297">
          <cell r="A297" t="str">
            <v>鄂甜甜</v>
          </cell>
          <cell r="B297" t="str">
            <v>2438110168</v>
          </cell>
          <cell r="C297" t="str">
            <v>法学244</v>
          </cell>
        </row>
        <row r="298">
          <cell r="A298" t="str">
            <v>房曾敏</v>
          </cell>
          <cell r="B298" t="str">
            <v>2438110169</v>
          </cell>
          <cell r="C298" t="str">
            <v>法学244</v>
          </cell>
        </row>
        <row r="299">
          <cell r="A299" t="str">
            <v>冯锦培</v>
          </cell>
          <cell r="B299" t="str">
            <v>2438110170</v>
          </cell>
          <cell r="C299" t="str">
            <v>法学244</v>
          </cell>
        </row>
        <row r="300">
          <cell r="A300" t="str">
            <v>郭书然</v>
          </cell>
          <cell r="B300" t="str">
            <v>2438110171</v>
          </cell>
          <cell r="C300" t="str">
            <v>法学244</v>
          </cell>
        </row>
        <row r="301">
          <cell r="A301" t="str">
            <v>黄煜淳</v>
          </cell>
          <cell r="B301" t="str">
            <v>2438110172</v>
          </cell>
          <cell r="C301" t="str">
            <v>法学244</v>
          </cell>
        </row>
        <row r="302">
          <cell r="A302" t="str">
            <v>兰姚佳</v>
          </cell>
          <cell r="B302" t="str">
            <v>2438110173</v>
          </cell>
          <cell r="C302" t="str">
            <v>法学244</v>
          </cell>
        </row>
        <row r="303">
          <cell r="A303" t="str">
            <v>刘伟</v>
          </cell>
          <cell r="B303" t="str">
            <v>2438110174</v>
          </cell>
          <cell r="C303" t="str">
            <v>法学244</v>
          </cell>
        </row>
        <row r="304">
          <cell r="A304" t="str">
            <v>刘雨婷</v>
          </cell>
          <cell r="B304" t="str">
            <v>2438110175</v>
          </cell>
          <cell r="C304" t="str">
            <v>法学244</v>
          </cell>
        </row>
        <row r="305">
          <cell r="A305" t="str">
            <v>罗杭杭</v>
          </cell>
          <cell r="B305" t="str">
            <v>2438110176</v>
          </cell>
          <cell r="C305" t="str">
            <v>法学244</v>
          </cell>
        </row>
        <row r="306">
          <cell r="A306" t="str">
            <v>倪菲</v>
          </cell>
          <cell r="B306" t="str">
            <v>2438110177</v>
          </cell>
          <cell r="C306" t="str">
            <v>法学244</v>
          </cell>
        </row>
        <row r="307">
          <cell r="A307" t="str">
            <v>祁苏</v>
          </cell>
          <cell r="B307" t="str">
            <v>2438110178</v>
          </cell>
          <cell r="C307" t="str">
            <v>法学244</v>
          </cell>
        </row>
        <row r="308">
          <cell r="A308" t="str">
            <v>唐家碧</v>
          </cell>
          <cell r="B308" t="str">
            <v>2438110179</v>
          </cell>
          <cell r="C308" t="str">
            <v>法学244</v>
          </cell>
        </row>
        <row r="309">
          <cell r="A309" t="str">
            <v>肖孟姣</v>
          </cell>
          <cell r="B309" t="str">
            <v>2438110180</v>
          </cell>
          <cell r="C309" t="str">
            <v>法学244</v>
          </cell>
        </row>
        <row r="310">
          <cell r="A310" t="str">
            <v>徐佳怡</v>
          </cell>
          <cell r="B310" t="str">
            <v>2438110181</v>
          </cell>
          <cell r="C310" t="str">
            <v>法学244</v>
          </cell>
        </row>
        <row r="311">
          <cell r="A311" t="str">
            <v>荀子怡</v>
          </cell>
          <cell r="B311" t="str">
            <v>2438110182</v>
          </cell>
          <cell r="C311" t="str">
            <v>法学244</v>
          </cell>
        </row>
        <row r="312">
          <cell r="A312" t="str">
            <v>杨瑜妍</v>
          </cell>
          <cell r="B312" t="str">
            <v>2438110183</v>
          </cell>
          <cell r="C312" t="str">
            <v>法学244</v>
          </cell>
        </row>
        <row r="313">
          <cell r="A313" t="str">
            <v>周涛</v>
          </cell>
          <cell r="B313" t="str">
            <v>2438110184</v>
          </cell>
          <cell r="C313" t="str">
            <v>法学244</v>
          </cell>
        </row>
        <row r="314">
          <cell r="A314" t="str">
            <v>周洲</v>
          </cell>
          <cell r="B314" t="str">
            <v>2438110185</v>
          </cell>
          <cell r="C314" t="str">
            <v>法学244</v>
          </cell>
        </row>
        <row r="315">
          <cell r="A315" t="str">
            <v>陈乐洋</v>
          </cell>
          <cell r="B315" t="str">
            <v>2438110186</v>
          </cell>
          <cell r="C315" t="str">
            <v>法学244</v>
          </cell>
        </row>
        <row r="316">
          <cell r="A316" t="str">
            <v>高梓墨</v>
          </cell>
          <cell r="B316" t="str">
            <v>2438110187</v>
          </cell>
          <cell r="C316" t="str">
            <v>法学244</v>
          </cell>
        </row>
        <row r="317">
          <cell r="A317" t="str">
            <v>瞿铭佑</v>
          </cell>
          <cell r="B317" t="str">
            <v>2438110188</v>
          </cell>
          <cell r="C317" t="str">
            <v>法学244</v>
          </cell>
        </row>
        <row r="318">
          <cell r="A318" t="str">
            <v>林政威</v>
          </cell>
          <cell r="B318" t="str">
            <v>2438110189</v>
          </cell>
          <cell r="C318" t="str">
            <v>法学244</v>
          </cell>
        </row>
        <row r="319">
          <cell r="A319" t="str">
            <v>王瀚哲</v>
          </cell>
          <cell r="B319" t="str">
            <v>2438110190</v>
          </cell>
          <cell r="C319" t="str">
            <v>法学244</v>
          </cell>
        </row>
        <row r="320">
          <cell r="A320" t="str">
            <v>王家乐</v>
          </cell>
          <cell r="B320" t="str">
            <v>2438110191</v>
          </cell>
          <cell r="C320" t="str">
            <v>法学244</v>
          </cell>
        </row>
        <row r="321">
          <cell r="A321" t="str">
            <v>曾远铖</v>
          </cell>
          <cell r="B321" t="str">
            <v>2438110192</v>
          </cell>
          <cell r="C321" t="str">
            <v>法学244</v>
          </cell>
        </row>
        <row r="322">
          <cell r="A322" t="str">
            <v>周易之</v>
          </cell>
          <cell r="B322" t="str">
            <v>2438110193</v>
          </cell>
          <cell r="C322" t="str">
            <v>法学244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A107"/>
  <sheetViews>
    <sheetView tabSelected="1" zoomScale="80" zoomScaleNormal="80" zoomScaleSheetLayoutView="60" workbookViewId="0">
      <pane ySplit="4" topLeftCell="A5" activePane="bottomLeft" state="frozen"/>
      <selection/>
      <selection pane="bottomLeft" activeCell="G24" sqref="G24"/>
    </sheetView>
  </sheetViews>
  <sheetFormatPr defaultColWidth="9" defaultRowHeight="14.25"/>
  <cols>
    <col min="1" max="1" width="15.1833333333333" style="42" customWidth="1"/>
    <col min="2" max="2" width="10.1416666666667" style="42" customWidth="1"/>
    <col min="3" max="3" width="8.13333333333333" style="43" customWidth="1"/>
    <col min="4" max="4" width="7.85" style="42" customWidth="1"/>
    <col min="5" max="5" width="11.25" style="42" customWidth="1"/>
    <col min="6" max="6" width="7.64166666666667" style="2" customWidth="1"/>
    <col min="7" max="7" width="6.625" style="44" customWidth="1"/>
    <col min="8" max="8" width="8.16666666666667" style="43" customWidth="1"/>
    <col min="9" max="9" width="10.2583333333333" style="44" customWidth="1"/>
    <col min="10" max="10" width="10.975" style="45" customWidth="1"/>
    <col min="11" max="11" width="6.625" style="43" customWidth="1"/>
    <col min="12" max="12" width="10.2916666666667" style="46" customWidth="1"/>
    <col min="13" max="13" width="6.625" style="44" customWidth="1"/>
    <col min="14" max="14" width="6.625" style="43" customWidth="1"/>
    <col min="15" max="15" width="7.60833333333333" style="44" customWidth="1"/>
    <col min="16" max="16" width="6.625" style="47" customWidth="1"/>
    <col min="17" max="17" width="7.625" style="47" customWidth="1"/>
    <col min="18" max="18" width="6.625" style="42" customWidth="1"/>
    <col min="19" max="19" width="7.5" style="48" customWidth="1"/>
    <col min="20" max="20" width="7.125" style="42" customWidth="1"/>
    <col min="21" max="21" width="11.2833333333333" style="49" customWidth="1"/>
    <col min="22" max="22" width="11.625" style="46" customWidth="1"/>
    <col min="23" max="23" width="8.38333333333333" style="43" customWidth="1"/>
    <col min="24" max="24" width="8.625" style="42" customWidth="1"/>
    <col min="25" max="25" width="8.675" style="42" customWidth="1"/>
    <col min="26" max="26" width="8.625" style="42" customWidth="1"/>
    <col min="27" max="27" width="11.9" style="42" customWidth="1"/>
    <col min="28" max="28" width="10.4" style="42" customWidth="1"/>
    <col min="29" max="29" width="14.9333333333333" style="42" customWidth="1"/>
    <col min="30" max="30" width="18.5166666666667" style="42" customWidth="1"/>
    <col min="31" max="85" width="9" style="42"/>
    <col min="86" max="86" width="3.125" style="42" customWidth="1"/>
    <col min="87" max="87" width="13.125" style="42" customWidth="1"/>
    <col min="88" max="88" width="4.625" style="42" customWidth="1"/>
    <col min="89" max="89" width="11.25" style="42" customWidth="1"/>
    <col min="90" max="255" width="9" style="42"/>
    <col min="256" max="16384" width="9" style="50"/>
  </cols>
  <sheetData>
    <row r="1" spans="1:20">
      <c r="A1" s="51" t="s">
        <v>0</v>
      </c>
      <c r="B1" s="52"/>
      <c r="C1" s="53"/>
      <c r="T1" s="52"/>
    </row>
    <row r="2" s="38" customFormat="1" ht="18.75" spans="1:255">
      <c r="A2" s="54" t="s">
        <v>1</v>
      </c>
      <c r="B2" s="54"/>
      <c r="C2" s="54"/>
      <c r="D2" s="54"/>
      <c r="E2" s="54"/>
      <c r="F2" s="5"/>
      <c r="G2" s="54"/>
      <c r="H2" s="54"/>
      <c r="I2" s="54"/>
      <c r="J2" s="70"/>
      <c r="K2" s="54"/>
      <c r="L2" s="71"/>
      <c r="M2" s="54"/>
      <c r="N2" s="54"/>
      <c r="O2" s="54"/>
      <c r="P2" s="54"/>
      <c r="Q2" s="54"/>
      <c r="R2" s="54"/>
      <c r="S2" s="54"/>
      <c r="T2" s="54"/>
      <c r="U2" s="54"/>
      <c r="V2" s="71"/>
      <c r="W2" s="54"/>
      <c r="X2" s="54"/>
      <c r="Y2" s="54"/>
      <c r="Z2" s="54"/>
      <c r="AA2" s="54"/>
      <c r="AB2" s="54"/>
      <c r="AC2" s="54"/>
      <c r="AD2" s="54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  <c r="FK2" s="48"/>
      <c r="FL2" s="48"/>
      <c r="FM2" s="48"/>
      <c r="FN2" s="48"/>
      <c r="FO2" s="48"/>
      <c r="FP2" s="48"/>
      <c r="FQ2" s="48"/>
      <c r="FR2" s="48"/>
      <c r="FS2" s="48"/>
      <c r="FT2" s="48"/>
      <c r="FU2" s="48"/>
      <c r="FV2" s="48"/>
      <c r="FW2" s="48"/>
      <c r="FX2" s="48"/>
      <c r="FY2" s="48"/>
      <c r="FZ2" s="48"/>
      <c r="GA2" s="48"/>
      <c r="GB2" s="48"/>
      <c r="GC2" s="48"/>
      <c r="GD2" s="48"/>
      <c r="GE2" s="48"/>
      <c r="GF2" s="48"/>
      <c r="GG2" s="48"/>
      <c r="GH2" s="48"/>
      <c r="GI2" s="48"/>
      <c r="GJ2" s="48"/>
      <c r="GK2" s="48"/>
      <c r="GL2" s="48"/>
      <c r="GM2" s="48"/>
      <c r="GN2" s="48"/>
      <c r="GO2" s="48"/>
      <c r="GP2" s="48"/>
      <c r="GQ2" s="48"/>
      <c r="GR2" s="48"/>
      <c r="GS2" s="48"/>
      <c r="GT2" s="48"/>
      <c r="GU2" s="48"/>
      <c r="GV2" s="48"/>
      <c r="GW2" s="48"/>
      <c r="GX2" s="48"/>
      <c r="GY2" s="48"/>
      <c r="GZ2" s="48"/>
      <c r="HA2" s="48"/>
      <c r="HB2" s="48"/>
      <c r="HC2" s="48"/>
      <c r="HD2" s="48"/>
      <c r="HE2" s="48"/>
      <c r="HF2" s="48"/>
      <c r="HG2" s="48"/>
      <c r="HH2" s="48"/>
      <c r="HI2" s="48"/>
      <c r="HJ2" s="48"/>
      <c r="HK2" s="48"/>
      <c r="HL2" s="48"/>
      <c r="HM2" s="48"/>
      <c r="HN2" s="48"/>
      <c r="HO2" s="48"/>
      <c r="HP2" s="48"/>
      <c r="HQ2" s="48"/>
      <c r="HR2" s="48"/>
      <c r="HS2" s="48"/>
      <c r="HT2" s="48"/>
      <c r="HU2" s="48"/>
      <c r="HV2" s="48"/>
      <c r="HW2" s="48"/>
      <c r="HX2" s="48"/>
      <c r="HY2" s="48"/>
      <c r="HZ2" s="48"/>
      <c r="IA2" s="48"/>
      <c r="IB2" s="48"/>
      <c r="IC2" s="48"/>
      <c r="ID2" s="48"/>
      <c r="IE2" s="48"/>
      <c r="IF2" s="48"/>
      <c r="IG2" s="48"/>
      <c r="IH2" s="48"/>
      <c r="II2" s="48"/>
      <c r="IJ2" s="48"/>
      <c r="IK2" s="48"/>
      <c r="IL2" s="48"/>
      <c r="IM2" s="48"/>
      <c r="IN2" s="48"/>
      <c r="IO2" s="48"/>
      <c r="IP2" s="48"/>
      <c r="IQ2" s="48"/>
      <c r="IR2" s="48"/>
      <c r="IS2" s="48"/>
      <c r="IT2" s="48"/>
      <c r="IU2" s="48"/>
    </row>
    <row r="3" s="39" customFormat="1" spans="1:24">
      <c r="A3" s="55" t="s">
        <v>2</v>
      </c>
      <c r="B3" s="55"/>
      <c r="C3" s="55" t="s">
        <v>3</v>
      </c>
      <c r="D3" s="56"/>
      <c r="E3" s="56"/>
      <c r="F3" s="57"/>
      <c r="G3" s="56"/>
      <c r="H3" s="56"/>
      <c r="I3" s="56"/>
      <c r="J3" s="72"/>
      <c r="K3" s="56"/>
      <c r="L3" s="73"/>
      <c r="M3" s="56"/>
      <c r="N3" s="56"/>
      <c r="O3" s="56"/>
      <c r="P3" s="56"/>
      <c r="R3" s="56"/>
      <c r="S3" s="81"/>
      <c r="T3" s="56"/>
      <c r="U3" s="56"/>
      <c r="V3" s="82"/>
      <c r="X3" s="52" t="s">
        <v>4</v>
      </c>
    </row>
    <row r="4" s="40" customFormat="1" ht="40.5" spans="1:261">
      <c r="A4" s="58" t="s">
        <v>5</v>
      </c>
      <c r="B4" s="58" t="s">
        <v>6</v>
      </c>
      <c r="C4" s="59" t="s">
        <v>7</v>
      </c>
      <c r="D4" s="58" t="s">
        <v>8</v>
      </c>
      <c r="E4" s="58" t="s">
        <v>9</v>
      </c>
      <c r="F4" s="60" t="s">
        <v>10</v>
      </c>
      <c r="G4" s="61" t="s">
        <v>11</v>
      </c>
      <c r="H4" s="59" t="s">
        <v>12</v>
      </c>
      <c r="I4" s="61" t="s">
        <v>13</v>
      </c>
      <c r="J4" s="74" t="s">
        <v>14</v>
      </c>
      <c r="K4" s="59" t="s">
        <v>15</v>
      </c>
      <c r="L4" s="75" t="s">
        <v>16</v>
      </c>
      <c r="M4" s="61" t="s">
        <v>17</v>
      </c>
      <c r="N4" s="59" t="s">
        <v>18</v>
      </c>
      <c r="O4" s="61" t="s">
        <v>19</v>
      </c>
      <c r="P4" s="61" t="s">
        <v>20</v>
      </c>
      <c r="Q4" s="59" t="s">
        <v>21</v>
      </c>
      <c r="R4" s="61" t="s">
        <v>22</v>
      </c>
      <c r="S4" s="61" t="s">
        <v>23</v>
      </c>
      <c r="T4" s="59" t="s">
        <v>24</v>
      </c>
      <c r="U4" s="61" t="s">
        <v>25</v>
      </c>
      <c r="V4" s="75" t="s">
        <v>26</v>
      </c>
      <c r="W4" s="61" t="s">
        <v>27</v>
      </c>
      <c r="X4" s="59" t="s">
        <v>28</v>
      </c>
      <c r="Y4" s="85" t="s">
        <v>29</v>
      </c>
      <c r="Z4" s="61" t="s">
        <v>30</v>
      </c>
      <c r="AA4" s="86" t="s">
        <v>31</v>
      </c>
      <c r="AB4" s="86" t="s">
        <v>32</v>
      </c>
      <c r="AC4" s="59" t="s">
        <v>33</v>
      </c>
      <c r="AD4" s="59" t="s">
        <v>34</v>
      </c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/>
      <c r="GZ4" s="87"/>
      <c r="HA4" s="87"/>
      <c r="HB4" s="87"/>
      <c r="HC4" s="87"/>
      <c r="HD4" s="87"/>
      <c r="HE4" s="87"/>
      <c r="HF4" s="87"/>
      <c r="HG4" s="87"/>
      <c r="HH4" s="87"/>
      <c r="HI4" s="87"/>
      <c r="HJ4" s="87"/>
      <c r="HK4" s="87"/>
      <c r="HL4" s="87"/>
      <c r="HM4" s="87"/>
      <c r="HN4" s="87"/>
      <c r="HO4" s="87"/>
      <c r="HP4" s="87"/>
      <c r="HQ4" s="87"/>
      <c r="HR4" s="87"/>
      <c r="HS4" s="87"/>
      <c r="HT4" s="87"/>
      <c r="HU4" s="87"/>
      <c r="HV4" s="87"/>
      <c r="HW4" s="87"/>
      <c r="HX4" s="87"/>
      <c r="HY4" s="87"/>
      <c r="HZ4" s="87"/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  <c r="IU4" s="87"/>
      <c r="IV4" s="87"/>
      <c r="IW4" s="87"/>
      <c r="IX4" s="87"/>
      <c r="IY4" s="87"/>
      <c r="IZ4" s="87"/>
      <c r="JA4" s="87"/>
    </row>
    <row r="5" ht="24" spans="1:261">
      <c r="A5" s="62" t="s">
        <v>35</v>
      </c>
      <c r="B5" s="63" t="s">
        <v>36</v>
      </c>
      <c r="C5" s="64">
        <v>2024</v>
      </c>
      <c r="D5" s="65" t="str">
        <f>VLOOKUP(F5,[1]sheet!$A$2:$C$91,3,FALSE)</f>
        <v>历史师范242</v>
      </c>
      <c r="E5" s="66" t="str">
        <f>VLOOKUP(F5,[1]sheet!$A$2:$D$91,2,FALSE)</f>
        <v>2438110063</v>
      </c>
      <c r="F5" s="66" t="s">
        <v>37</v>
      </c>
      <c r="G5" s="67">
        <v>80</v>
      </c>
      <c r="H5" s="68">
        <v>28.4</v>
      </c>
      <c r="I5" s="76">
        <v>100</v>
      </c>
      <c r="J5" s="77">
        <v>94.2100840336134</v>
      </c>
      <c r="K5" s="68">
        <v>6.4</v>
      </c>
      <c r="L5" s="78">
        <v>100</v>
      </c>
      <c r="M5" s="79">
        <v>83.1</v>
      </c>
      <c r="N5" s="68">
        <v>2</v>
      </c>
      <c r="O5" s="68">
        <f t="shared" ref="O5:O68" si="0">M5+N5</f>
        <v>85.1</v>
      </c>
      <c r="P5" s="67">
        <v>60</v>
      </c>
      <c r="Q5" s="68">
        <v>0</v>
      </c>
      <c r="R5" s="76">
        <f t="shared" ref="R5:R68" si="1">P5+Q5</f>
        <v>60</v>
      </c>
      <c r="S5" s="67">
        <v>60</v>
      </c>
      <c r="T5" s="68">
        <v>25</v>
      </c>
      <c r="U5" s="76">
        <f t="shared" ref="U5:U68" si="2">S5+T5</f>
        <v>85</v>
      </c>
      <c r="V5" s="83">
        <v>96.505</v>
      </c>
      <c r="W5" s="84">
        <f>RANK(V5,V:V)</f>
        <v>1</v>
      </c>
      <c r="X5" s="79">
        <v>1</v>
      </c>
      <c r="Y5" s="68" t="s">
        <v>38</v>
      </c>
      <c r="Z5" s="88">
        <v>88</v>
      </c>
      <c r="AA5" s="88" t="s">
        <v>39</v>
      </c>
      <c r="AB5" s="88"/>
      <c r="AC5" s="88" t="s">
        <v>40</v>
      </c>
      <c r="AD5" s="88"/>
      <c r="IV5" s="42"/>
      <c r="IW5" s="42"/>
      <c r="IX5" s="42"/>
      <c r="IY5" s="42"/>
      <c r="IZ5" s="42"/>
      <c r="JA5" s="42"/>
    </row>
    <row r="6" ht="24" spans="1:261">
      <c r="A6" s="62" t="s">
        <v>35</v>
      </c>
      <c r="B6" s="63" t="s">
        <v>36</v>
      </c>
      <c r="C6" s="64">
        <v>2024</v>
      </c>
      <c r="D6" s="65" t="str">
        <f>VLOOKUP(F6,[1]sheet!$A$2:$C$91,3,FALSE)</f>
        <v>历史师范242</v>
      </c>
      <c r="E6" s="66" t="str">
        <f>VLOOKUP(F6,[1]sheet!$A$2:$D$91,2,FALSE)</f>
        <v>2438110044</v>
      </c>
      <c r="F6" s="66" t="s">
        <v>41</v>
      </c>
      <c r="G6" s="67">
        <v>80</v>
      </c>
      <c r="H6" s="68">
        <v>21.05</v>
      </c>
      <c r="I6" s="76">
        <v>100</v>
      </c>
      <c r="J6" s="77">
        <v>92.7394957983193</v>
      </c>
      <c r="K6" s="68">
        <v>6.7</v>
      </c>
      <c r="L6" s="78">
        <f t="shared" ref="L6:L69" si="3">J6+K6</f>
        <v>99.4394957983193</v>
      </c>
      <c r="M6" s="79">
        <v>88.3</v>
      </c>
      <c r="N6" s="68">
        <v>0</v>
      </c>
      <c r="O6" s="68">
        <f t="shared" si="0"/>
        <v>88.3</v>
      </c>
      <c r="P6" s="67">
        <v>60</v>
      </c>
      <c r="Q6" s="68">
        <v>3</v>
      </c>
      <c r="R6" s="76">
        <f t="shared" si="1"/>
        <v>63</v>
      </c>
      <c r="S6" s="67">
        <v>60</v>
      </c>
      <c r="T6" s="68">
        <v>25</v>
      </c>
      <c r="U6" s="76">
        <f t="shared" si="2"/>
        <v>85</v>
      </c>
      <c r="V6" s="83">
        <v>96.3946218487395</v>
      </c>
      <c r="W6" s="84">
        <f t="shared" ref="W6:W37" si="4">RANK(V6,V:V)</f>
        <v>2</v>
      </c>
      <c r="X6" s="79">
        <v>3</v>
      </c>
      <c r="Y6" s="68" t="s">
        <v>38</v>
      </c>
      <c r="Z6" s="88">
        <v>88</v>
      </c>
      <c r="AA6" s="88" t="s">
        <v>39</v>
      </c>
      <c r="AB6" s="88"/>
      <c r="AC6" s="88" t="s">
        <v>42</v>
      </c>
      <c r="AD6" s="88"/>
      <c r="IV6" s="42"/>
      <c r="IW6" s="42"/>
      <c r="IX6" s="42"/>
      <c r="IY6" s="42"/>
      <c r="IZ6" s="42"/>
      <c r="JA6" s="42"/>
    </row>
    <row r="7" ht="24" spans="1:261">
      <c r="A7" s="62" t="s">
        <v>35</v>
      </c>
      <c r="B7" s="63" t="s">
        <v>36</v>
      </c>
      <c r="C7" s="64">
        <v>2024</v>
      </c>
      <c r="D7" s="65" t="str">
        <f>VLOOKUP(F7,[1]sheet!$A$2:$C$91,3,FALSE)</f>
        <v>历史师范241</v>
      </c>
      <c r="E7" s="66" t="str">
        <f>VLOOKUP(F7,[1]sheet!$A$2:$D$91,2,FALSE)</f>
        <v>2306110286</v>
      </c>
      <c r="F7" s="66" t="s">
        <v>43</v>
      </c>
      <c r="G7" s="67">
        <v>80</v>
      </c>
      <c r="H7" s="69">
        <v>20</v>
      </c>
      <c r="I7" s="67">
        <f t="shared" ref="I7:I12" si="5">G7+H7</f>
        <v>100</v>
      </c>
      <c r="J7" s="77">
        <v>93.8823529411765</v>
      </c>
      <c r="K7" s="69">
        <v>4.525</v>
      </c>
      <c r="L7" s="80">
        <f t="shared" si="3"/>
        <v>98.4073529411765</v>
      </c>
      <c r="M7" s="79">
        <v>85.25</v>
      </c>
      <c r="N7" s="69">
        <v>0</v>
      </c>
      <c r="O7" s="67">
        <f t="shared" si="0"/>
        <v>85.25</v>
      </c>
      <c r="P7" s="67">
        <v>60</v>
      </c>
      <c r="Q7" s="67">
        <v>0</v>
      </c>
      <c r="R7" s="67">
        <f t="shared" si="1"/>
        <v>60</v>
      </c>
      <c r="S7" s="67">
        <v>60</v>
      </c>
      <c r="T7" s="69">
        <v>35</v>
      </c>
      <c r="U7" s="67">
        <f t="shared" si="2"/>
        <v>95</v>
      </c>
      <c r="V7" s="83">
        <v>95.8180147058824</v>
      </c>
      <c r="W7" s="84">
        <f t="shared" si="4"/>
        <v>3</v>
      </c>
      <c r="X7" s="79">
        <v>2</v>
      </c>
      <c r="Y7" s="68" t="s">
        <v>38</v>
      </c>
      <c r="Z7" s="88">
        <v>88</v>
      </c>
      <c r="AA7" s="89" t="s">
        <v>39</v>
      </c>
      <c r="AB7" s="90"/>
      <c r="AC7" s="90" t="s">
        <v>42</v>
      </c>
      <c r="AD7" s="88"/>
      <c r="IV7" s="42"/>
      <c r="IW7" s="42"/>
      <c r="IX7" s="42"/>
      <c r="IY7" s="42"/>
      <c r="IZ7" s="42"/>
      <c r="JA7" s="42"/>
    </row>
    <row r="8" ht="24" spans="1:261">
      <c r="A8" s="62" t="s">
        <v>35</v>
      </c>
      <c r="B8" s="63" t="s">
        <v>36</v>
      </c>
      <c r="C8" s="64">
        <v>2024</v>
      </c>
      <c r="D8" s="65" t="str">
        <f>VLOOKUP(F8,[1]sheet!$A$2:$C$91,3,FALSE)</f>
        <v>历史师范242</v>
      </c>
      <c r="E8" s="66" t="str">
        <f>VLOOKUP(F8,[1]sheet!$A$2:$D$91,2,FALSE)</f>
        <v>2438110073</v>
      </c>
      <c r="F8" s="66" t="s">
        <v>44</v>
      </c>
      <c r="G8" s="67">
        <v>80</v>
      </c>
      <c r="H8" s="68">
        <v>14.475</v>
      </c>
      <c r="I8" s="76">
        <f t="shared" si="5"/>
        <v>94.475</v>
      </c>
      <c r="J8" s="77">
        <v>92.4117647058823</v>
      </c>
      <c r="K8" s="68">
        <v>3.05</v>
      </c>
      <c r="L8" s="78">
        <f t="shared" si="3"/>
        <v>95.4617647058823</v>
      </c>
      <c r="M8" s="79">
        <v>90.175</v>
      </c>
      <c r="N8" s="68">
        <v>0</v>
      </c>
      <c r="O8" s="68">
        <f t="shared" si="0"/>
        <v>90.175</v>
      </c>
      <c r="P8" s="67">
        <v>60</v>
      </c>
      <c r="Q8" s="68">
        <v>9.5</v>
      </c>
      <c r="R8" s="76">
        <f t="shared" si="1"/>
        <v>69.5</v>
      </c>
      <c r="S8" s="67">
        <v>60</v>
      </c>
      <c r="T8" s="68">
        <v>15.51</v>
      </c>
      <c r="U8" s="76">
        <f t="shared" si="2"/>
        <v>75.51</v>
      </c>
      <c r="V8" s="83">
        <f>I8*0.1+L8*0.75+O8*0.05+R8*0.05+U8*0.05</f>
        <v>92.8030735294117</v>
      </c>
      <c r="W8" s="84">
        <f t="shared" si="4"/>
        <v>4</v>
      </c>
      <c r="X8" s="79">
        <v>4</v>
      </c>
      <c r="Y8" s="68" t="s">
        <v>38</v>
      </c>
      <c r="Z8" s="88">
        <v>88</v>
      </c>
      <c r="AA8" s="88" t="s">
        <v>39</v>
      </c>
      <c r="AB8" s="88"/>
      <c r="AC8" s="88" t="s">
        <v>42</v>
      </c>
      <c r="AD8" s="88"/>
      <c r="AE8" s="41"/>
      <c r="CO8" s="42" t="s">
        <v>45</v>
      </c>
      <c r="CP8" s="42" t="s">
        <v>46</v>
      </c>
      <c r="CQ8" s="42" t="s">
        <v>47</v>
      </c>
      <c r="IV8" s="42"/>
      <c r="IW8" s="42"/>
      <c r="IX8" s="42"/>
      <c r="IY8" s="42"/>
      <c r="IZ8" s="42"/>
      <c r="JA8" s="42"/>
    </row>
    <row r="9" ht="24" spans="1:261">
      <c r="A9" s="62" t="s">
        <v>35</v>
      </c>
      <c r="B9" s="63" t="s">
        <v>36</v>
      </c>
      <c r="C9" s="64">
        <v>2024</v>
      </c>
      <c r="D9" s="65" t="str">
        <f>VLOOKUP(F9,[1]sheet!$A$2:$C$91,3,FALSE)</f>
        <v>历史师范241</v>
      </c>
      <c r="E9" s="66" t="str">
        <f>VLOOKUP(F9,[1]sheet!$A$2:$D$91,2,FALSE)</f>
        <v>2438110008</v>
      </c>
      <c r="F9" s="66" t="s">
        <v>48</v>
      </c>
      <c r="G9" s="67">
        <v>80</v>
      </c>
      <c r="H9" s="69">
        <v>11.4</v>
      </c>
      <c r="I9" s="67">
        <f t="shared" si="5"/>
        <v>91.4</v>
      </c>
      <c r="J9" s="77">
        <v>91.436974789916</v>
      </c>
      <c r="K9" s="69">
        <v>4.075</v>
      </c>
      <c r="L9" s="80">
        <f t="shared" si="3"/>
        <v>95.511974789916</v>
      </c>
      <c r="M9" s="79">
        <v>82.75</v>
      </c>
      <c r="N9" s="69">
        <v>0</v>
      </c>
      <c r="O9" s="67">
        <f t="shared" si="0"/>
        <v>82.75</v>
      </c>
      <c r="P9" s="67">
        <v>60</v>
      </c>
      <c r="Q9" s="67">
        <v>0</v>
      </c>
      <c r="R9" s="67">
        <f t="shared" si="1"/>
        <v>60</v>
      </c>
      <c r="S9" s="67">
        <v>60</v>
      </c>
      <c r="T9" s="69">
        <v>31.205</v>
      </c>
      <c r="U9" s="67">
        <f t="shared" si="2"/>
        <v>91.205</v>
      </c>
      <c r="V9" s="83">
        <f>I9*0.1+L9*0.75+O9*0.05+R9*0.05+U9*0.05</f>
        <v>92.471731092437</v>
      </c>
      <c r="W9" s="84">
        <f t="shared" si="4"/>
        <v>5</v>
      </c>
      <c r="X9" s="79">
        <v>6</v>
      </c>
      <c r="Y9" s="68" t="s">
        <v>38</v>
      </c>
      <c r="Z9" s="88">
        <v>88</v>
      </c>
      <c r="AA9" s="89" t="s">
        <v>49</v>
      </c>
      <c r="AB9" s="90"/>
      <c r="AC9" s="90" t="s">
        <v>50</v>
      </c>
      <c r="AD9" s="88"/>
      <c r="AE9" s="91"/>
      <c r="CO9" s="42" t="s">
        <v>51</v>
      </c>
      <c r="CP9" s="42" t="s">
        <v>52</v>
      </c>
      <c r="CQ9" s="42" t="s">
        <v>53</v>
      </c>
      <c r="IV9" s="42"/>
      <c r="IW9" s="42"/>
      <c r="IX9" s="42"/>
      <c r="IY9" s="42"/>
      <c r="IZ9" s="42"/>
      <c r="JA9" s="42"/>
    </row>
    <row r="10" ht="24" spans="1:261">
      <c r="A10" s="62" t="s">
        <v>35</v>
      </c>
      <c r="B10" s="63" t="s">
        <v>36</v>
      </c>
      <c r="C10" s="64">
        <v>2024</v>
      </c>
      <c r="D10" s="65" t="str">
        <f>VLOOKUP(F10,[1]sheet!$A$2:$C$91,3,FALSE)</f>
        <v>历史师范241</v>
      </c>
      <c r="E10" s="66" t="str">
        <f>VLOOKUP(F10,[1]sheet!$A$2:$D$91,2,FALSE)</f>
        <v>2438110020</v>
      </c>
      <c r="F10" s="66" t="s">
        <v>54</v>
      </c>
      <c r="G10" s="67">
        <v>80</v>
      </c>
      <c r="H10" s="69">
        <v>14.525</v>
      </c>
      <c r="I10" s="67">
        <f t="shared" si="5"/>
        <v>94.525</v>
      </c>
      <c r="J10" s="77">
        <v>91.6638655462185</v>
      </c>
      <c r="K10" s="69">
        <v>3.7</v>
      </c>
      <c r="L10" s="80">
        <f t="shared" si="3"/>
        <v>95.3638655462185</v>
      </c>
      <c r="M10" s="79">
        <v>84.05</v>
      </c>
      <c r="N10" s="69">
        <v>0</v>
      </c>
      <c r="O10" s="67">
        <f t="shared" si="0"/>
        <v>84.05</v>
      </c>
      <c r="P10" s="67">
        <v>60</v>
      </c>
      <c r="Q10" s="67">
        <v>2</v>
      </c>
      <c r="R10" s="67">
        <f t="shared" si="1"/>
        <v>62</v>
      </c>
      <c r="S10" s="67">
        <v>60</v>
      </c>
      <c r="T10" s="69">
        <v>17</v>
      </c>
      <c r="U10" s="67">
        <f t="shared" si="2"/>
        <v>77</v>
      </c>
      <c r="V10" s="83">
        <v>92.1278991596639</v>
      </c>
      <c r="W10" s="84">
        <f t="shared" si="4"/>
        <v>6</v>
      </c>
      <c r="X10" s="79">
        <v>5</v>
      </c>
      <c r="Y10" s="68" t="s">
        <v>38</v>
      </c>
      <c r="Z10" s="88">
        <v>88</v>
      </c>
      <c r="AA10" s="89" t="s">
        <v>49</v>
      </c>
      <c r="AB10" s="90"/>
      <c r="AC10" s="90" t="s">
        <v>50</v>
      </c>
      <c r="AD10" s="88"/>
      <c r="CO10" s="42" t="s">
        <v>55</v>
      </c>
      <c r="CP10" s="42" t="s">
        <v>56</v>
      </c>
      <c r="CQ10" s="42" t="s">
        <v>57</v>
      </c>
      <c r="IV10" s="42"/>
      <c r="IW10" s="42"/>
      <c r="IX10" s="42"/>
      <c r="IY10" s="42"/>
      <c r="IZ10" s="42"/>
      <c r="JA10" s="42"/>
    </row>
    <row r="11" ht="24" spans="1:261">
      <c r="A11" s="62" t="s">
        <v>35</v>
      </c>
      <c r="B11" s="63" t="s">
        <v>36</v>
      </c>
      <c r="C11" s="64">
        <v>2024</v>
      </c>
      <c r="D11" s="65" t="str">
        <f>VLOOKUP(F11,[1]sheet!$A$2:$C$91,3,FALSE)</f>
        <v>历史师范241</v>
      </c>
      <c r="E11" s="66" t="str">
        <f>VLOOKUP(F11,[1]sheet!$A$2:$D$91,2,FALSE)</f>
        <v>2438110001</v>
      </c>
      <c r="F11" s="66" t="s">
        <v>58</v>
      </c>
      <c r="G11" s="67">
        <v>80</v>
      </c>
      <c r="H11" s="69">
        <v>15.425</v>
      </c>
      <c r="I11" s="67">
        <f t="shared" si="5"/>
        <v>95.425</v>
      </c>
      <c r="J11" s="77">
        <v>88.9915966386555</v>
      </c>
      <c r="K11" s="69">
        <v>4.7</v>
      </c>
      <c r="L11" s="80">
        <f t="shared" si="3"/>
        <v>93.6915966386555</v>
      </c>
      <c r="M11" s="79">
        <v>83.1</v>
      </c>
      <c r="N11" s="69">
        <v>0</v>
      </c>
      <c r="O11" s="67">
        <f t="shared" si="0"/>
        <v>83.1</v>
      </c>
      <c r="P11" s="67">
        <v>60</v>
      </c>
      <c r="Q11" s="67">
        <v>0</v>
      </c>
      <c r="R11" s="67">
        <f t="shared" si="1"/>
        <v>60</v>
      </c>
      <c r="S11" s="67">
        <v>60</v>
      </c>
      <c r="T11" s="69">
        <v>37</v>
      </c>
      <c r="U11" s="67">
        <f t="shared" si="2"/>
        <v>97</v>
      </c>
      <c r="V11" s="83">
        <v>91.8161974789916</v>
      </c>
      <c r="W11" s="84">
        <f t="shared" si="4"/>
        <v>7</v>
      </c>
      <c r="X11" s="79">
        <v>19</v>
      </c>
      <c r="Y11" s="68" t="s">
        <v>38</v>
      </c>
      <c r="Z11" s="88">
        <v>88</v>
      </c>
      <c r="AA11" s="89" t="s">
        <v>49</v>
      </c>
      <c r="AB11" s="90"/>
      <c r="AC11" s="90"/>
      <c r="AD11" s="88"/>
      <c r="CO11" s="42" t="s">
        <v>59</v>
      </c>
      <c r="CQ11" s="42" t="s">
        <v>60</v>
      </c>
      <c r="IV11" s="42"/>
      <c r="IW11" s="42"/>
      <c r="IX11" s="42"/>
      <c r="IY11" s="42"/>
      <c r="IZ11" s="42"/>
      <c r="JA11" s="42"/>
    </row>
    <row r="12" ht="24" spans="1:261">
      <c r="A12" s="62" t="s">
        <v>35</v>
      </c>
      <c r="B12" s="63" t="s">
        <v>36</v>
      </c>
      <c r="C12" s="64">
        <v>2024</v>
      </c>
      <c r="D12" s="65" t="str">
        <f>VLOOKUP(F12,[1]sheet!$A$2:$C$91,3,FALSE)</f>
        <v>历史师范241</v>
      </c>
      <c r="E12" s="66" t="str">
        <f>VLOOKUP(F12,[1]sheet!$A$2:$D$91,2,FALSE)</f>
        <v>2306110255</v>
      </c>
      <c r="F12" s="66" t="s">
        <v>61</v>
      </c>
      <c r="G12" s="67">
        <v>80</v>
      </c>
      <c r="H12" s="69">
        <v>17.625</v>
      </c>
      <c r="I12" s="67">
        <f t="shared" si="5"/>
        <v>97.625</v>
      </c>
      <c r="J12" s="77">
        <v>90.7731092436975</v>
      </c>
      <c r="K12" s="69">
        <v>2</v>
      </c>
      <c r="L12" s="80">
        <f t="shared" si="3"/>
        <v>92.7731092436975</v>
      </c>
      <c r="M12" s="79">
        <v>83.625</v>
      </c>
      <c r="N12" s="69">
        <v>0</v>
      </c>
      <c r="O12" s="67">
        <f t="shared" si="0"/>
        <v>83.625</v>
      </c>
      <c r="P12" s="67">
        <v>60</v>
      </c>
      <c r="Q12" s="67">
        <v>6</v>
      </c>
      <c r="R12" s="67">
        <f t="shared" si="1"/>
        <v>66</v>
      </c>
      <c r="S12" s="67">
        <v>60</v>
      </c>
      <c r="T12" s="69">
        <v>35</v>
      </c>
      <c r="U12" s="67">
        <f t="shared" si="2"/>
        <v>95</v>
      </c>
      <c r="V12" s="83">
        <v>91.5735819327731</v>
      </c>
      <c r="W12" s="84">
        <f t="shared" si="4"/>
        <v>8</v>
      </c>
      <c r="X12" s="79">
        <v>8</v>
      </c>
      <c r="Y12" s="68" t="s">
        <v>38</v>
      </c>
      <c r="Z12" s="88">
        <v>88</v>
      </c>
      <c r="AA12" s="89" t="s">
        <v>49</v>
      </c>
      <c r="AB12" s="90"/>
      <c r="AC12" s="90" t="s">
        <v>50</v>
      </c>
      <c r="AD12" s="88"/>
      <c r="IV12" s="42"/>
      <c r="IW12" s="42"/>
      <c r="IX12" s="42"/>
      <c r="IY12" s="42"/>
      <c r="IZ12" s="42"/>
      <c r="JA12" s="42"/>
    </row>
    <row r="13" ht="24" spans="1:261">
      <c r="A13" s="62" t="s">
        <v>35</v>
      </c>
      <c r="B13" s="63" t="s">
        <v>36</v>
      </c>
      <c r="C13" s="64">
        <v>2024</v>
      </c>
      <c r="D13" s="65" t="str">
        <f>VLOOKUP(F13,[1]sheet!$A$2:$C$91,3,FALSE)</f>
        <v>历史师范242</v>
      </c>
      <c r="E13" s="66" t="str">
        <f>VLOOKUP(F13,[1]sheet!$A$2:$D$91,2,FALSE)</f>
        <v>2438110052</v>
      </c>
      <c r="F13" s="66" t="s">
        <v>62</v>
      </c>
      <c r="G13" s="67">
        <v>80</v>
      </c>
      <c r="H13" s="68">
        <v>20.7</v>
      </c>
      <c r="I13" s="76">
        <v>100</v>
      </c>
      <c r="J13" s="77">
        <v>89.9579831932773</v>
      </c>
      <c r="K13" s="68">
        <v>3.85</v>
      </c>
      <c r="L13" s="78">
        <f t="shared" si="3"/>
        <v>93.8079831932773</v>
      </c>
      <c r="M13" s="79">
        <v>85.4</v>
      </c>
      <c r="N13" s="68">
        <v>0</v>
      </c>
      <c r="O13" s="68">
        <f t="shared" si="0"/>
        <v>85.4</v>
      </c>
      <c r="P13" s="67">
        <v>60</v>
      </c>
      <c r="Q13" s="68">
        <v>3</v>
      </c>
      <c r="R13" s="76">
        <f t="shared" si="1"/>
        <v>63</v>
      </c>
      <c r="S13" s="67">
        <v>60</v>
      </c>
      <c r="T13" s="68">
        <v>15</v>
      </c>
      <c r="U13" s="76">
        <f t="shared" si="2"/>
        <v>75</v>
      </c>
      <c r="V13" s="83">
        <v>91.525987394958</v>
      </c>
      <c r="W13" s="84">
        <f t="shared" si="4"/>
        <v>9</v>
      </c>
      <c r="X13" s="79">
        <v>12</v>
      </c>
      <c r="Y13" s="68" t="s">
        <v>38</v>
      </c>
      <c r="Z13" s="88">
        <v>88</v>
      </c>
      <c r="AA13" s="88" t="s">
        <v>49</v>
      </c>
      <c r="AB13" s="88"/>
      <c r="AC13" s="88"/>
      <c r="AD13" s="88"/>
      <c r="IV13" s="42"/>
      <c r="IW13" s="42"/>
      <c r="IX13" s="42"/>
      <c r="IY13" s="42"/>
      <c r="IZ13" s="42"/>
      <c r="JA13" s="42"/>
    </row>
    <row r="14" ht="24" spans="1:261">
      <c r="A14" s="62" t="s">
        <v>35</v>
      </c>
      <c r="B14" s="63" t="s">
        <v>36</v>
      </c>
      <c r="C14" s="64">
        <v>2024</v>
      </c>
      <c r="D14" s="65" t="str">
        <f>VLOOKUP(F14,[1]sheet!$A$2:$C$91,3,FALSE)</f>
        <v>历史师范242</v>
      </c>
      <c r="E14" s="66" t="str">
        <f>VLOOKUP(F14,[1]sheet!$A$2:$D$91,2,FALSE)</f>
        <v>2307110077</v>
      </c>
      <c r="F14" s="66" t="s">
        <v>63</v>
      </c>
      <c r="G14" s="67">
        <v>80</v>
      </c>
      <c r="H14" s="68">
        <v>23.3</v>
      </c>
      <c r="I14" s="76">
        <f>100</f>
        <v>100</v>
      </c>
      <c r="J14" s="77">
        <v>89.2352941176471</v>
      </c>
      <c r="K14" s="68">
        <v>3.9875</v>
      </c>
      <c r="L14" s="78">
        <f t="shared" si="3"/>
        <v>93.2227941176471</v>
      </c>
      <c r="M14" s="79">
        <v>85.225</v>
      </c>
      <c r="N14" s="68">
        <v>0</v>
      </c>
      <c r="O14" s="68">
        <f t="shared" si="0"/>
        <v>85.225</v>
      </c>
      <c r="P14" s="67">
        <v>60</v>
      </c>
      <c r="Q14" s="68">
        <v>0</v>
      </c>
      <c r="R14" s="76">
        <f t="shared" si="1"/>
        <v>60</v>
      </c>
      <c r="S14" s="67">
        <v>60</v>
      </c>
      <c r="T14" s="68">
        <v>25</v>
      </c>
      <c r="U14" s="76">
        <f t="shared" si="2"/>
        <v>85</v>
      </c>
      <c r="V14" s="83">
        <v>91.4283455882353</v>
      </c>
      <c r="W14" s="84">
        <f t="shared" si="4"/>
        <v>10</v>
      </c>
      <c r="X14" s="79">
        <v>17</v>
      </c>
      <c r="Y14" s="68" t="s">
        <v>38</v>
      </c>
      <c r="Z14" s="88">
        <v>88</v>
      </c>
      <c r="AA14" s="88" t="s">
        <v>49</v>
      </c>
      <c r="AB14" s="88"/>
      <c r="AC14" s="88"/>
      <c r="AD14" s="88"/>
      <c r="CO14" s="42" t="s">
        <v>64</v>
      </c>
      <c r="IV14" s="42"/>
      <c r="IW14" s="42"/>
      <c r="IX14" s="42"/>
      <c r="IY14" s="42"/>
      <c r="IZ14" s="42"/>
      <c r="JA14" s="42"/>
    </row>
    <row r="15" ht="24" spans="1:261">
      <c r="A15" s="62" t="s">
        <v>35</v>
      </c>
      <c r="B15" s="63" t="s">
        <v>36</v>
      </c>
      <c r="C15" s="64">
        <v>2024</v>
      </c>
      <c r="D15" s="65" t="str">
        <f>VLOOKUP(F15,[1]sheet!$A$2:$C$91,3,FALSE)</f>
        <v>历史师范242</v>
      </c>
      <c r="E15" s="66" t="str">
        <f>VLOOKUP(F15,[1]sheet!$A$2:$D$91,2,FALSE)</f>
        <v>2438110067</v>
      </c>
      <c r="F15" s="66" t="s">
        <v>65</v>
      </c>
      <c r="G15" s="67">
        <v>80</v>
      </c>
      <c r="H15" s="68">
        <v>7.2</v>
      </c>
      <c r="I15" s="76">
        <f>G15+H15</f>
        <v>87.2</v>
      </c>
      <c r="J15" s="77">
        <v>90.781512605042</v>
      </c>
      <c r="K15" s="68">
        <v>3.5</v>
      </c>
      <c r="L15" s="78">
        <f t="shared" si="3"/>
        <v>94.281512605042</v>
      </c>
      <c r="M15" s="79">
        <v>76.65</v>
      </c>
      <c r="N15" s="68">
        <v>0</v>
      </c>
      <c r="O15" s="68">
        <f t="shared" si="0"/>
        <v>76.65</v>
      </c>
      <c r="P15" s="67">
        <v>60</v>
      </c>
      <c r="Q15" s="68">
        <v>10.5</v>
      </c>
      <c r="R15" s="76">
        <f t="shared" si="1"/>
        <v>70.5</v>
      </c>
      <c r="S15" s="67">
        <v>60</v>
      </c>
      <c r="T15" s="68">
        <v>23.385</v>
      </c>
      <c r="U15" s="76">
        <f t="shared" si="2"/>
        <v>83.385</v>
      </c>
      <c r="V15" s="83">
        <v>90.9578844537815</v>
      </c>
      <c r="W15" s="84">
        <f t="shared" si="4"/>
        <v>11</v>
      </c>
      <c r="X15" s="79">
        <v>7</v>
      </c>
      <c r="Y15" s="68" t="s">
        <v>38</v>
      </c>
      <c r="Z15" s="88">
        <v>88</v>
      </c>
      <c r="AA15" s="88" t="s">
        <v>49</v>
      </c>
      <c r="AB15" s="88"/>
      <c r="AC15" s="88"/>
      <c r="AD15" s="88"/>
      <c r="CO15" s="42" t="s">
        <v>66</v>
      </c>
      <c r="IV15" s="42"/>
      <c r="IW15" s="42"/>
      <c r="IX15" s="42"/>
      <c r="IY15" s="42"/>
      <c r="IZ15" s="42"/>
      <c r="JA15" s="42"/>
    </row>
    <row r="16" ht="24" spans="1:261">
      <c r="A16" s="62" t="s">
        <v>35</v>
      </c>
      <c r="B16" s="63" t="s">
        <v>36</v>
      </c>
      <c r="C16" s="64">
        <v>2024</v>
      </c>
      <c r="D16" s="65" t="str">
        <f>VLOOKUP(F16,[1]sheet!$A$2:$C$91,3,FALSE)</f>
        <v>历史师范241</v>
      </c>
      <c r="E16" s="66" t="str">
        <f>VLOOKUP(F16,[1]sheet!$A$2:$D$91,2,FALSE)</f>
        <v>2438110002</v>
      </c>
      <c r="F16" s="66" t="s">
        <v>67</v>
      </c>
      <c r="G16" s="67">
        <v>80</v>
      </c>
      <c r="H16" s="69">
        <v>6.55</v>
      </c>
      <c r="I16" s="67">
        <f>G16+H16</f>
        <v>86.55</v>
      </c>
      <c r="J16" s="77">
        <v>90.5882352941177</v>
      </c>
      <c r="K16" s="69">
        <v>2</v>
      </c>
      <c r="L16" s="80">
        <f t="shared" si="3"/>
        <v>92.5882352941177</v>
      </c>
      <c r="M16" s="79">
        <v>85.1</v>
      </c>
      <c r="N16" s="69">
        <v>0</v>
      </c>
      <c r="O16" s="67">
        <f t="shared" si="0"/>
        <v>85.1</v>
      </c>
      <c r="P16" s="67">
        <v>60</v>
      </c>
      <c r="Q16" s="67">
        <v>3</v>
      </c>
      <c r="R16" s="67">
        <f t="shared" si="1"/>
        <v>63</v>
      </c>
      <c r="S16" s="67">
        <v>60</v>
      </c>
      <c r="T16" s="69">
        <v>34.89</v>
      </c>
      <c r="U16" s="67">
        <f t="shared" si="2"/>
        <v>94.89</v>
      </c>
      <c r="V16" s="83">
        <v>90.2456764705883</v>
      </c>
      <c r="W16" s="84">
        <f t="shared" si="4"/>
        <v>12</v>
      </c>
      <c r="X16" s="79">
        <v>10</v>
      </c>
      <c r="Y16" s="68" t="s">
        <v>38</v>
      </c>
      <c r="Z16" s="88">
        <v>88</v>
      </c>
      <c r="AA16" s="89" t="s">
        <v>49</v>
      </c>
      <c r="AB16" s="90"/>
      <c r="AC16" s="90"/>
      <c r="AD16" s="88"/>
      <c r="IV16" s="42"/>
      <c r="IW16" s="42"/>
      <c r="IX16" s="42"/>
      <c r="IY16" s="42"/>
      <c r="IZ16" s="42"/>
      <c r="JA16" s="42"/>
    </row>
    <row r="17" ht="24" spans="1:261">
      <c r="A17" s="62" t="s">
        <v>35</v>
      </c>
      <c r="B17" s="63" t="s">
        <v>36</v>
      </c>
      <c r="C17" s="64">
        <v>2024</v>
      </c>
      <c r="D17" s="65" t="str">
        <f>VLOOKUP(F17,[1]sheet!$A$2:$C$91,3,FALSE)</f>
        <v>历史师范242</v>
      </c>
      <c r="E17" s="66" t="str">
        <f>VLOOKUP(F17,[1]sheet!$A$2:$D$91,2,FALSE)</f>
        <v>2438110064</v>
      </c>
      <c r="F17" s="66" t="s">
        <v>68</v>
      </c>
      <c r="G17" s="67">
        <v>80</v>
      </c>
      <c r="H17" s="68">
        <v>7.25</v>
      </c>
      <c r="I17" s="76">
        <f>G17+H17</f>
        <v>87.25</v>
      </c>
      <c r="J17" s="77">
        <v>89.6470588235294</v>
      </c>
      <c r="K17" s="68">
        <v>4.2</v>
      </c>
      <c r="L17" s="78">
        <f t="shared" si="3"/>
        <v>93.8470588235294</v>
      </c>
      <c r="M17" s="79">
        <v>76.35</v>
      </c>
      <c r="N17" s="68">
        <v>0</v>
      </c>
      <c r="O17" s="68">
        <f t="shared" si="0"/>
        <v>76.35</v>
      </c>
      <c r="P17" s="67">
        <v>60</v>
      </c>
      <c r="Q17" s="68">
        <v>0</v>
      </c>
      <c r="R17" s="76">
        <f t="shared" si="1"/>
        <v>60</v>
      </c>
      <c r="S17" s="67">
        <v>60</v>
      </c>
      <c r="T17" s="68">
        <v>25</v>
      </c>
      <c r="U17" s="76">
        <f t="shared" si="2"/>
        <v>85</v>
      </c>
      <c r="V17" s="83">
        <v>90.177794117647</v>
      </c>
      <c r="W17" s="84">
        <f t="shared" si="4"/>
        <v>13</v>
      </c>
      <c r="X17" s="79">
        <v>13</v>
      </c>
      <c r="Y17" s="68" t="s">
        <v>38</v>
      </c>
      <c r="Z17" s="88">
        <v>88</v>
      </c>
      <c r="AA17" s="88" t="s">
        <v>69</v>
      </c>
      <c r="AB17" s="88"/>
      <c r="AC17" s="88"/>
      <c r="AD17" s="88"/>
      <c r="IV17" s="42"/>
      <c r="IW17" s="42"/>
      <c r="IX17" s="42"/>
      <c r="IY17" s="42"/>
      <c r="IZ17" s="42"/>
      <c r="JA17" s="42"/>
    </row>
    <row r="18" ht="24" spans="1:261">
      <c r="A18" s="62" t="s">
        <v>35</v>
      </c>
      <c r="B18" s="63" t="s">
        <v>36</v>
      </c>
      <c r="C18" s="64">
        <v>2024</v>
      </c>
      <c r="D18" s="65" t="str">
        <f>VLOOKUP(F18,[1]sheet!$A$2:$C$91,3,FALSE)</f>
        <v>历史师范241</v>
      </c>
      <c r="E18" s="66" t="str">
        <f>VLOOKUP(F18,[1]sheet!$A$2:$D$91,2,FALSE)</f>
        <v>2438110037</v>
      </c>
      <c r="F18" s="66" t="s">
        <v>70</v>
      </c>
      <c r="G18" s="67">
        <v>80</v>
      </c>
      <c r="H18" s="68">
        <v>16</v>
      </c>
      <c r="I18" s="67">
        <f>G18+H18</f>
        <v>96</v>
      </c>
      <c r="J18" s="77">
        <v>87.1680672268908</v>
      </c>
      <c r="K18" s="68">
        <v>3.825</v>
      </c>
      <c r="L18" s="80">
        <f t="shared" si="3"/>
        <v>90.9930672268908</v>
      </c>
      <c r="M18" s="79">
        <v>86.55</v>
      </c>
      <c r="N18" s="68">
        <v>0</v>
      </c>
      <c r="O18" s="67">
        <f t="shared" si="0"/>
        <v>86.55</v>
      </c>
      <c r="P18" s="67">
        <v>60</v>
      </c>
      <c r="Q18" s="68">
        <v>4.5</v>
      </c>
      <c r="R18" s="67">
        <f t="shared" si="1"/>
        <v>64.5</v>
      </c>
      <c r="S18" s="67">
        <v>60</v>
      </c>
      <c r="T18" s="68">
        <v>29</v>
      </c>
      <c r="U18" s="67">
        <f t="shared" si="2"/>
        <v>89</v>
      </c>
      <c r="V18" s="83">
        <v>89.8473004201681</v>
      </c>
      <c r="W18" s="84">
        <f t="shared" si="4"/>
        <v>14</v>
      </c>
      <c r="X18" s="79">
        <v>33</v>
      </c>
      <c r="Y18" s="68" t="s">
        <v>38</v>
      </c>
      <c r="Z18" s="88">
        <v>88</v>
      </c>
      <c r="AA18" s="88" t="s">
        <v>69</v>
      </c>
      <c r="AB18" s="88"/>
      <c r="AC18" s="88"/>
      <c r="AD18" s="88"/>
      <c r="IV18" s="42"/>
      <c r="IW18" s="42"/>
      <c r="IX18" s="42"/>
      <c r="IY18" s="42"/>
      <c r="IZ18" s="42"/>
      <c r="JA18" s="42"/>
    </row>
    <row r="19" ht="24" spans="1:261">
      <c r="A19" s="62" t="s">
        <v>35</v>
      </c>
      <c r="B19" s="63" t="s">
        <v>36</v>
      </c>
      <c r="C19" s="64">
        <v>2024</v>
      </c>
      <c r="D19" s="65" t="str">
        <f>VLOOKUP(F19,[1]sheet!$A$2:$C$91,3,FALSE)</f>
        <v>历史师范242</v>
      </c>
      <c r="E19" s="66" t="str">
        <f>VLOOKUP(F19,[1]sheet!$A$2:$D$91,2,FALSE)</f>
        <v>2438110062</v>
      </c>
      <c r="F19" s="66" t="s">
        <v>71</v>
      </c>
      <c r="G19" s="67">
        <v>80</v>
      </c>
      <c r="H19" s="68">
        <v>5.35</v>
      </c>
      <c r="I19" s="76">
        <f>G19+H19</f>
        <v>85.35</v>
      </c>
      <c r="J19" s="77">
        <v>88.8823529411765</v>
      </c>
      <c r="K19" s="68">
        <v>4.5</v>
      </c>
      <c r="L19" s="78">
        <f t="shared" si="3"/>
        <v>93.3823529411765</v>
      </c>
      <c r="M19" s="79">
        <v>82.1</v>
      </c>
      <c r="N19" s="68">
        <v>0</v>
      </c>
      <c r="O19" s="68">
        <f t="shared" si="0"/>
        <v>82.1</v>
      </c>
      <c r="P19" s="67">
        <v>60</v>
      </c>
      <c r="Q19" s="68">
        <v>0</v>
      </c>
      <c r="R19" s="76">
        <f t="shared" si="1"/>
        <v>60</v>
      </c>
      <c r="S19" s="67">
        <v>60</v>
      </c>
      <c r="T19" s="68">
        <v>19.255</v>
      </c>
      <c r="U19" s="76">
        <f t="shared" si="2"/>
        <v>79.255</v>
      </c>
      <c r="V19" s="83">
        <v>89.6395147058824</v>
      </c>
      <c r="W19" s="84">
        <f t="shared" si="4"/>
        <v>15</v>
      </c>
      <c r="X19" s="79">
        <v>20</v>
      </c>
      <c r="Y19" s="68" t="s">
        <v>38</v>
      </c>
      <c r="Z19" s="88">
        <v>88</v>
      </c>
      <c r="AA19" s="88" t="s">
        <v>69</v>
      </c>
      <c r="AB19" s="88"/>
      <c r="AC19" s="88"/>
      <c r="AD19" s="88"/>
      <c r="IV19" s="42"/>
      <c r="IW19" s="42"/>
      <c r="IX19" s="42"/>
      <c r="IY19" s="42"/>
      <c r="IZ19" s="42"/>
      <c r="JA19" s="42"/>
    </row>
    <row r="20" ht="24" spans="1:261">
      <c r="A20" s="62" t="s">
        <v>35</v>
      </c>
      <c r="B20" s="63" t="s">
        <v>36</v>
      </c>
      <c r="C20" s="64">
        <v>2024</v>
      </c>
      <c r="D20" s="65" t="str">
        <f>VLOOKUP(F20,[1]sheet!$A$2:$C$91,3,FALSE)</f>
        <v>历史师范241</v>
      </c>
      <c r="E20" s="66" t="str">
        <f>VLOOKUP(F20,[1]sheet!$A$2:$D$91,2,FALSE)</f>
        <v>2438110029</v>
      </c>
      <c r="F20" s="66" t="s">
        <v>72</v>
      </c>
      <c r="G20" s="67">
        <v>80</v>
      </c>
      <c r="H20" s="68">
        <v>8</v>
      </c>
      <c r="I20" s="67">
        <f t="shared" ref="I14:I77" si="6">G20+H20</f>
        <v>88</v>
      </c>
      <c r="J20" s="77">
        <v>86.6890756302521</v>
      </c>
      <c r="K20" s="68">
        <v>3.7</v>
      </c>
      <c r="L20" s="80">
        <f t="shared" si="3"/>
        <v>90.3890756302521</v>
      </c>
      <c r="M20" s="79">
        <v>89.75</v>
      </c>
      <c r="N20" s="68">
        <v>3.5</v>
      </c>
      <c r="O20" s="67">
        <f t="shared" si="0"/>
        <v>93.25</v>
      </c>
      <c r="P20" s="67">
        <v>60</v>
      </c>
      <c r="Q20" s="68">
        <v>10</v>
      </c>
      <c r="R20" s="67">
        <f t="shared" si="1"/>
        <v>70</v>
      </c>
      <c r="S20" s="67">
        <v>60</v>
      </c>
      <c r="T20" s="68">
        <v>29</v>
      </c>
      <c r="U20" s="67">
        <f t="shared" si="2"/>
        <v>89</v>
      </c>
      <c r="V20" s="83">
        <v>89.2043067226891</v>
      </c>
      <c r="W20" s="84">
        <f t="shared" si="4"/>
        <v>16</v>
      </c>
      <c r="X20" s="79">
        <v>40</v>
      </c>
      <c r="Y20" s="68" t="s">
        <v>38</v>
      </c>
      <c r="Z20" s="88">
        <v>88</v>
      </c>
      <c r="AA20" s="88" t="s">
        <v>69</v>
      </c>
      <c r="AB20" s="88"/>
      <c r="AC20" s="88"/>
      <c r="AD20" s="88"/>
      <c r="IV20" s="42"/>
      <c r="IW20" s="42"/>
      <c r="IX20" s="42"/>
      <c r="IY20" s="42"/>
      <c r="IZ20" s="42"/>
      <c r="JA20" s="42"/>
    </row>
    <row r="21" ht="24" spans="1:261">
      <c r="A21" s="62" t="s">
        <v>35</v>
      </c>
      <c r="B21" s="63" t="s">
        <v>36</v>
      </c>
      <c r="C21" s="64">
        <v>2024</v>
      </c>
      <c r="D21" s="65" t="str">
        <f>VLOOKUP(F21,[1]sheet!$A$2:$C$91,3,FALSE)</f>
        <v>历史师范242</v>
      </c>
      <c r="E21" s="66" t="str">
        <f>VLOOKUP(F21,[1]sheet!$A$2:$D$91,2,FALSE)</f>
        <v>2438110042</v>
      </c>
      <c r="F21" s="66" t="s">
        <v>73</v>
      </c>
      <c r="G21" s="67">
        <v>80</v>
      </c>
      <c r="H21" s="68">
        <v>18.625</v>
      </c>
      <c r="I21" s="76">
        <f t="shared" si="6"/>
        <v>98.625</v>
      </c>
      <c r="J21" s="77">
        <v>86.8655462184874</v>
      </c>
      <c r="K21" s="68">
        <v>3.5</v>
      </c>
      <c r="L21" s="78">
        <f t="shared" si="3"/>
        <v>90.3655462184874</v>
      </c>
      <c r="M21" s="79">
        <v>86.825</v>
      </c>
      <c r="N21" s="68">
        <v>0</v>
      </c>
      <c r="O21" s="68">
        <f t="shared" si="0"/>
        <v>86.825</v>
      </c>
      <c r="P21" s="67">
        <v>60</v>
      </c>
      <c r="Q21" s="68">
        <v>5</v>
      </c>
      <c r="R21" s="76">
        <f t="shared" si="1"/>
        <v>65</v>
      </c>
      <c r="S21" s="67">
        <v>60</v>
      </c>
      <c r="T21" s="68">
        <v>17</v>
      </c>
      <c r="U21" s="76">
        <f t="shared" si="2"/>
        <v>77</v>
      </c>
      <c r="V21" s="83">
        <v>89.0779096638655</v>
      </c>
      <c r="W21" s="84">
        <f t="shared" si="4"/>
        <v>17</v>
      </c>
      <c r="X21" s="79">
        <v>37</v>
      </c>
      <c r="Y21" s="68" t="s">
        <v>38</v>
      </c>
      <c r="Z21" s="88">
        <v>88</v>
      </c>
      <c r="AA21" s="88" t="s">
        <v>69</v>
      </c>
      <c r="AB21" s="88"/>
      <c r="AC21" s="88"/>
      <c r="AD21" s="88"/>
      <c r="IV21" s="42"/>
      <c r="IW21" s="42"/>
      <c r="IX21" s="42"/>
      <c r="IY21" s="42"/>
      <c r="IZ21" s="42"/>
      <c r="JA21" s="42"/>
    </row>
    <row r="22" ht="24" spans="1:261">
      <c r="A22" s="62" t="s">
        <v>35</v>
      </c>
      <c r="B22" s="63" t="s">
        <v>36</v>
      </c>
      <c r="C22" s="64">
        <v>2024</v>
      </c>
      <c r="D22" s="65" t="str">
        <f>VLOOKUP(F22,[1]sheet!$A$2:$C$91,3,FALSE)</f>
        <v>历史师范242</v>
      </c>
      <c r="E22" s="66" t="str">
        <f>VLOOKUP(F22,[1]sheet!$A$2:$D$91,2,FALSE)</f>
        <v>2438110048</v>
      </c>
      <c r="F22" s="66" t="s">
        <v>74</v>
      </c>
      <c r="G22" s="67">
        <v>80</v>
      </c>
      <c r="H22" s="68">
        <v>12.425</v>
      </c>
      <c r="I22" s="76">
        <f t="shared" si="6"/>
        <v>92.425</v>
      </c>
      <c r="J22" s="77">
        <v>87.2605042016807</v>
      </c>
      <c r="K22" s="68">
        <v>4.2</v>
      </c>
      <c r="L22" s="78">
        <f t="shared" si="3"/>
        <v>91.4605042016807</v>
      </c>
      <c r="M22" s="79">
        <v>79.7</v>
      </c>
      <c r="N22" s="68">
        <v>0</v>
      </c>
      <c r="O22" s="68">
        <f t="shared" si="0"/>
        <v>79.7</v>
      </c>
      <c r="P22" s="67">
        <v>60</v>
      </c>
      <c r="Q22" s="68">
        <v>0</v>
      </c>
      <c r="R22" s="76">
        <f t="shared" si="1"/>
        <v>60</v>
      </c>
      <c r="S22" s="67">
        <v>60</v>
      </c>
      <c r="T22" s="68">
        <v>25</v>
      </c>
      <c r="U22" s="76">
        <f t="shared" si="2"/>
        <v>85</v>
      </c>
      <c r="V22" s="83">
        <v>89.0728781512605</v>
      </c>
      <c r="W22" s="84">
        <f t="shared" si="4"/>
        <v>18</v>
      </c>
      <c r="X22" s="79">
        <v>31</v>
      </c>
      <c r="Y22" s="68" t="s">
        <v>38</v>
      </c>
      <c r="Z22" s="88">
        <v>88</v>
      </c>
      <c r="AA22" s="88" t="s">
        <v>69</v>
      </c>
      <c r="AB22" s="88"/>
      <c r="AC22" s="88"/>
      <c r="AD22" s="88"/>
      <c r="IV22" s="42"/>
      <c r="IW22" s="42"/>
      <c r="IX22" s="42"/>
      <c r="IY22" s="42"/>
      <c r="IZ22" s="42"/>
      <c r="JA22" s="42"/>
    </row>
    <row r="23" ht="24" spans="1:261">
      <c r="A23" s="62" t="s">
        <v>35</v>
      </c>
      <c r="B23" s="63" t="s">
        <v>36</v>
      </c>
      <c r="C23" s="64">
        <v>2024</v>
      </c>
      <c r="D23" s="65" t="str">
        <f>VLOOKUP(F23,[1]sheet!$A$2:$C$91,3,FALSE)</f>
        <v>历史师范242</v>
      </c>
      <c r="E23" s="66" t="str">
        <f>VLOOKUP(F23,[1]sheet!$A$2:$D$91,2,FALSE)</f>
        <v>2307110166</v>
      </c>
      <c r="F23" s="66" t="s">
        <v>75</v>
      </c>
      <c r="G23" s="67">
        <v>80</v>
      </c>
      <c r="H23" s="68">
        <v>19.625</v>
      </c>
      <c r="I23" s="76">
        <f t="shared" si="6"/>
        <v>99.625</v>
      </c>
      <c r="J23" s="77">
        <v>87.3697478991597</v>
      </c>
      <c r="K23" s="68">
        <v>2.9635</v>
      </c>
      <c r="L23" s="78">
        <f t="shared" si="3"/>
        <v>90.3332478991597</v>
      </c>
      <c r="M23" s="79">
        <v>80.45</v>
      </c>
      <c r="N23" s="68">
        <v>0</v>
      </c>
      <c r="O23" s="68">
        <f t="shared" si="0"/>
        <v>80.45</v>
      </c>
      <c r="P23" s="67">
        <v>60</v>
      </c>
      <c r="Q23" s="68">
        <v>0</v>
      </c>
      <c r="R23" s="76">
        <f t="shared" si="1"/>
        <v>60</v>
      </c>
      <c r="S23" s="67">
        <v>60</v>
      </c>
      <c r="T23" s="68">
        <v>25</v>
      </c>
      <c r="U23" s="76">
        <f t="shared" si="2"/>
        <v>85</v>
      </c>
      <c r="V23" s="83">
        <v>88.9849359243698</v>
      </c>
      <c r="W23" s="84">
        <f t="shared" si="4"/>
        <v>19</v>
      </c>
      <c r="X23" s="79">
        <v>30</v>
      </c>
      <c r="Y23" s="68" t="s">
        <v>38</v>
      </c>
      <c r="Z23" s="88">
        <v>88</v>
      </c>
      <c r="AA23" s="88" t="s">
        <v>69</v>
      </c>
      <c r="AB23" s="88"/>
      <c r="AC23" s="88"/>
      <c r="AD23" s="88"/>
      <c r="IV23" s="42"/>
      <c r="IW23" s="42"/>
      <c r="IX23" s="42"/>
      <c r="IY23" s="42"/>
      <c r="IZ23" s="42"/>
      <c r="JA23" s="42"/>
    </row>
    <row r="24" ht="24" spans="1:261">
      <c r="A24" s="62" t="s">
        <v>35</v>
      </c>
      <c r="B24" s="63" t="s">
        <v>36</v>
      </c>
      <c r="C24" s="64">
        <v>2024</v>
      </c>
      <c r="D24" s="65" t="str">
        <f>VLOOKUP(F24,[1]sheet!$A$2:$C$91,3,FALSE)</f>
        <v>历史师范242</v>
      </c>
      <c r="E24" s="66" t="str">
        <f>VLOOKUP(F24,[1]sheet!$A$2:$D$91,2,FALSE)</f>
        <v>2438110059</v>
      </c>
      <c r="F24" s="66" t="s">
        <v>76</v>
      </c>
      <c r="G24" s="67">
        <v>80</v>
      </c>
      <c r="H24" s="68">
        <v>6.15</v>
      </c>
      <c r="I24" s="76">
        <f t="shared" si="6"/>
        <v>86.15</v>
      </c>
      <c r="J24" s="77">
        <v>87.7899159663866</v>
      </c>
      <c r="K24" s="68">
        <v>4.2</v>
      </c>
      <c r="L24" s="78">
        <f t="shared" si="3"/>
        <v>91.9899159663866</v>
      </c>
      <c r="M24" s="79">
        <v>81.1</v>
      </c>
      <c r="N24" s="68">
        <v>0</v>
      </c>
      <c r="O24" s="68">
        <f t="shared" si="0"/>
        <v>81.1</v>
      </c>
      <c r="P24" s="67">
        <v>60</v>
      </c>
      <c r="Q24" s="68">
        <v>0</v>
      </c>
      <c r="R24" s="76">
        <f t="shared" si="1"/>
        <v>60</v>
      </c>
      <c r="S24" s="67">
        <v>60</v>
      </c>
      <c r="T24" s="68">
        <v>18.295</v>
      </c>
      <c r="U24" s="76">
        <f t="shared" si="2"/>
        <v>78.295</v>
      </c>
      <c r="V24" s="83">
        <v>88.57718697479</v>
      </c>
      <c r="W24" s="84">
        <f t="shared" si="4"/>
        <v>20</v>
      </c>
      <c r="X24" s="79">
        <v>25</v>
      </c>
      <c r="Y24" s="68" t="s">
        <v>38</v>
      </c>
      <c r="Z24" s="88">
        <v>88</v>
      </c>
      <c r="AA24" s="88" t="s">
        <v>69</v>
      </c>
      <c r="AB24" s="88"/>
      <c r="AC24" s="88"/>
      <c r="AD24" s="88"/>
      <c r="IV24" s="42"/>
      <c r="IW24" s="42"/>
      <c r="IX24" s="42"/>
      <c r="IY24" s="42"/>
      <c r="IZ24" s="42"/>
      <c r="JA24" s="42"/>
    </row>
    <row r="25" ht="24" spans="1:261">
      <c r="A25" s="62" t="s">
        <v>35</v>
      </c>
      <c r="B25" s="63" t="s">
        <v>36</v>
      </c>
      <c r="C25" s="64">
        <v>2024</v>
      </c>
      <c r="D25" s="65" t="str">
        <f>VLOOKUP(F25,[1]sheet!$A$2:$C$91,3,FALSE)</f>
        <v>历史师范241</v>
      </c>
      <c r="E25" s="66" t="str">
        <f>VLOOKUP(F25,[1]sheet!$A$2:$D$91,2,FALSE)</f>
        <v>2438110011</v>
      </c>
      <c r="F25" s="66" t="s">
        <v>77</v>
      </c>
      <c r="G25" s="67">
        <v>80</v>
      </c>
      <c r="H25" s="69">
        <v>10.8</v>
      </c>
      <c r="I25" s="67">
        <f t="shared" si="6"/>
        <v>90.8</v>
      </c>
      <c r="J25" s="77">
        <v>88.672268907563</v>
      </c>
      <c r="K25" s="69">
        <v>2</v>
      </c>
      <c r="L25" s="80">
        <f t="shared" si="3"/>
        <v>90.672268907563</v>
      </c>
      <c r="M25" s="79">
        <v>86.175</v>
      </c>
      <c r="N25" s="69">
        <v>0</v>
      </c>
      <c r="O25" s="67">
        <f t="shared" si="0"/>
        <v>86.175</v>
      </c>
      <c r="P25" s="67">
        <v>60</v>
      </c>
      <c r="Q25" s="67">
        <v>5</v>
      </c>
      <c r="R25" s="67">
        <f t="shared" si="1"/>
        <v>65</v>
      </c>
      <c r="S25" s="67">
        <v>60</v>
      </c>
      <c r="T25" s="69">
        <v>15</v>
      </c>
      <c r="U25" s="67">
        <f t="shared" si="2"/>
        <v>75</v>
      </c>
      <c r="V25" s="83">
        <v>88.3929516806723</v>
      </c>
      <c r="W25" s="84">
        <f t="shared" si="4"/>
        <v>21</v>
      </c>
      <c r="X25" s="79">
        <v>21</v>
      </c>
      <c r="Y25" s="68" t="s">
        <v>38</v>
      </c>
      <c r="Z25" s="88">
        <v>88</v>
      </c>
      <c r="AA25" s="89" t="s">
        <v>69</v>
      </c>
      <c r="AB25" s="90"/>
      <c r="AC25" s="90"/>
      <c r="AD25" s="88"/>
      <c r="IV25" s="42"/>
      <c r="IW25" s="42"/>
      <c r="IX25" s="42"/>
      <c r="IY25" s="42"/>
      <c r="IZ25" s="42"/>
      <c r="JA25" s="42"/>
    </row>
    <row r="26" ht="24" spans="1:261">
      <c r="A26" s="62" t="s">
        <v>35</v>
      </c>
      <c r="B26" s="63" t="s">
        <v>36</v>
      </c>
      <c r="C26" s="64">
        <v>2024</v>
      </c>
      <c r="D26" s="65" t="str">
        <f>VLOOKUP(F26,[1]sheet!$A$2:$C$91,3,FALSE)</f>
        <v>历史师范241</v>
      </c>
      <c r="E26" s="66" t="str">
        <f>VLOOKUP(F26,[1]sheet!$A$2:$D$91,2,FALSE)</f>
        <v>2438110012</v>
      </c>
      <c r="F26" s="66" t="s">
        <v>78</v>
      </c>
      <c r="G26" s="67">
        <v>80</v>
      </c>
      <c r="H26" s="69">
        <v>5.15</v>
      </c>
      <c r="I26" s="67">
        <f t="shared" si="6"/>
        <v>85.15</v>
      </c>
      <c r="J26" s="77">
        <v>87.8403361344538</v>
      </c>
      <c r="K26" s="69">
        <v>3.7</v>
      </c>
      <c r="L26" s="80">
        <f t="shared" si="3"/>
        <v>91.5403361344538</v>
      </c>
      <c r="M26" s="79">
        <v>83.25</v>
      </c>
      <c r="N26" s="69">
        <v>0</v>
      </c>
      <c r="O26" s="67">
        <f t="shared" si="0"/>
        <v>83.25</v>
      </c>
      <c r="P26" s="67">
        <v>60</v>
      </c>
      <c r="Q26" s="67">
        <v>5</v>
      </c>
      <c r="R26" s="67">
        <f t="shared" si="1"/>
        <v>65</v>
      </c>
      <c r="S26" s="67">
        <v>60</v>
      </c>
      <c r="T26" s="69">
        <v>15</v>
      </c>
      <c r="U26" s="67">
        <f t="shared" si="2"/>
        <v>75</v>
      </c>
      <c r="V26" s="83">
        <v>88.3327521008403</v>
      </c>
      <c r="W26" s="84">
        <f t="shared" si="4"/>
        <v>22</v>
      </c>
      <c r="X26" s="79">
        <v>24</v>
      </c>
      <c r="Y26" s="68" t="s">
        <v>38</v>
      </c>
      <c r="Z26" s="88">
        <v>88</v>
      </c>
      <c r="AA26" s="89" t="s">
        <v>69</v>
      </c>
      <c r="AB26" s="90"/>
      <c r="AC26" s="90"/>
      <c r="AD26" s="88"/>
      <c r="IV26" s="42"/>
      <c r="IW26" s="42"/>
      <c r="IX26" s="42"/>
      <c r="IY26" s="42"/>
      <c r="IZ26" s="42"/>
      <c r="JA26" s="42"/>
    </row>
    <row r="27" ht="24" spans="1:261">
      <c r="A27" s="62" t="s">
        <v>35</v>
      </c>
      <c r="B27" s="63" t="s">
        <v>36</v>
      </c>
      <c r="C27" s="64">
        <v>2024</v>
      </c>
      <c r="D27" s="65" t="str">
        <f>VLOOKUP(F27,[1]sheet!$A$2:$C$91,3,FALSE)</f>
        <v>历史师范241</v>
      </c>
      <c r="E27" s="66" t="str">
        <f>VLOOKUP(F27,[1]sheet!$A$2:$D$91,2,FALSE)</f>
        <v>2438110007</v>
      </c>
      <c r="F27" s="66" t="s">
        <v>79</v>
      </c>
      <c r="G27" s="67">
        <v>80</v>
      </c>
      <c r="H27" s="69">
        <v>0.15</v>
      </c>
      <c r="I27" s="67">
        <f t="shared" si="6"/>
        <v>80.15</v>
      </c>
      <c r="J27" s="77">
        <v>89.2773109243697</v>
      </c>
      <c r="K27" s="69">
        <v>4</v>
      </c>
      <c r="L27" s="80">
        <f t="shared" si="3"/>
        <v>93.2773109243697</v>
      </c>
      <c r="M27" s="79">
        <v>72.775</v>
      </c>
      <c r="N27" s="69">
        <v>0</v>
      </c>
      <c r="O27" s="67">
        <f t="shared" si="0"/>
        <v>72.775</v>
      </c>
      <c r="P27" s="67">
        <v>60</v>
      </c>
      <c r="Q27" s="67">
        <v>0</v>
      </c>
      <c r="R27" s="67">
        <f t="shared" si="1"/>
        <v>60</v>
      </c>
      <c r="S27" s="67">
        <v>60</v>
      </c>
      <c r="T27" s="69">
        <v>-0.04</v>
      </c>
      <c r="U27" s="67">
        <f t="shared" si="2"/>
        <v>59.96</v>
      </c>
      <c r="V27" s="83">
        <v>87.6097331932773</v>
      </c>
      <c r="W27" s="84">
        <f t="shared" si="4"/>
        <v>23</v>
      </c>
      <c r="X27" s="79">
        <v>16</v>
      </c>
      <c r="Y27" s="68" t="s">
        <v>38</v>
      </c>
      <c r="Z27" s="88">
        <v>88</v>
      </c>
      <c r="AA27" s="89" t="s">
        <v>69</v>
      </c>
      <c r="AB27" s="90"/>
      <c r="AC27" s="90"/>
      <c r="AD27" s="88"/>
      <c r="IV27" s="42"/>
      <c r="IW27" s="42"/>
      <c r="IX27" s="42"/>
      <c r="IY27" s="42"/>
      <c r="IZ27" s="42"/>
      <c r="JA27" s="42"/>
    </row>
    <row r="28" ht="24" spans="1:261">
      <c r="A28" s="62" t="s">
        <v>35</v>
      </c>
      <c r="B28" s="63" t="s">
        <v>36</v>
      </c>
      <c r="C28" s="64">
        <v>2024</v>
      </c>
      <c r="D28" s="65" t="str">
        <f>VLOOKUP(F28,[1]sheet!$A$2:$C$91,3,FALSE)</f>
        <v>历史师范241</v>
      </c>
      <c r="E28" s="66" t="str">
        <f>VLOOKUP(F28,[1]sheet!$A$2:$D$91,2,FALSE)</f>
        <v>2438110030</v>
      </c>
      <c r="F28" s="66" t="s">
        <v>80</v>
      </c>
      <c r="G28" s="67">
        <v>80</v>
      </c>
      <c r="H28" s="68">
        <v>14.175</v>
      </c>
      <c r="I28" s="67">
        <f t="shared" si="6"/>
        <v>94.175</v>
      </c>
      <c r="J28" s="77">
        <v>86.9159663865546</v>
      </c>
      <c r="K28" s="68">
        <v>1.2</v>
      </c>
      <c r="L28" s="80">
        <f t="shared" si="3"/>
        <v>88.1159663865546</v>
      </c>
      <c r="M28" s="79">
        <v>86.125</v>
      </c>
      <c r="N28" s="68">
        <v>0</v>
      </c>
      <c r="O28" s="67">
        <f t="shared" si="0"/>
        <v>86.125</v>
      </c>
      <c r="P28" s="67">
        <v>60</v>
      </c>
      <c r="Q28" s="68">
        <v>5</v>
      </c>
      <c r="R28" s="67">
        <f t="shared" si="1"/>
        <v>65</v>
      </c>
      <c r="S28" s="67">
        <v>60</v>
      </c>
      <c r="T28" s="68">
        <v>25</v>
      </c>
      <c r="U28" s="67">
        <f t="shared" si="2"/>
        <v>85</v>
      </c>
      <c r="V28" s="83">
        <v>87.310724789916</v>
      </c>
      <c r="W28" s="84">
        <f t="shared" si="4"/>
        <v>24</v>
      </c>
      <c r="X28" s="79">
        <v>36</v>
      </c>
      <c r="Y28" s="68" t="s">
        <v>38</v>
      </c>
      <c r="Z28" s="88">
        <v>88</v>
      </c>
      <c r="AA28" s="88" t="s">
        <v>69</v>
      </c>
      <c r="AB28" s="88"/>
      <c r="AC28" s="88"/>
      <c r="AD28" s="88"/>
      <c r="IV28" s="42"/>
      <c r="IW28" s="42"/>
      <c r="IX28" s="42"/>
      <c r="IY28" s="42"/>
      <c r="IZ28" s="42"/>
      <c r="JA28" s="42"/>
    </row>
    <row r="29" ht="24" spans="1:261">
      <c r="A29" s="62" t="s">
        <v>35</v>
      </c>
      <c r="B29" s="63" t="s">
        <v>36</v>
      </c>
      <c r="C29" s="64">
        <v>2024</v>
      </c>
      <c r="D29" s="65" t="str">
        <f>VLOOKUP(F29,[1]sheet!$A$2:$C$91,3,FALSE)</f>
        <v>历史师范241</v>
      </c>
      <c r="E29" s="66" t="str">
        <f>VLOOKUP(F29,[1]sheet!$A$2:$D$91,2,FALSE)</f>
        <v>2434110213</v>
      </c>
      <c r="F29" s="66" t="s">
        <v>81</v>
      </c>
      <c r="G29" s="67">
        <v>80</v>
      </c>
      <c r="H29" s="69">
        <v>0.6</v>
      </c>
      <c r="I29" s="67">
        <f t="shared" si="6"/>
        <v>80.6</v>
      </c>
      <c r="J29" s="77">
        <v>87.918519</v>
      </c>
      <c r="K29" s="69">
        <v>4.025</v>
      </c>
      <c r="L29" s="80">
        <f t="shared" si="3"/>
        <v>91.943519</v>
      </c>
      <c r="M29" s="79">
        <v>79.2</v>
      </c>
      <c r="N29" s="69">
        <v>0</v>
      </c>
      <c r="O29" s="67">
        <f t="shared" si="0"/>
        <v>79.2</v>
      </c>
      <c r="P29" s="67">
        <v>60</v>
      </c>
      <c r="Q29" s="67">
        <v>0</v>
      </c>
      <c r="R29" s="67">
        <f t="shared" si="1"/>
        <v>60</v>
      </c>
      <c r="S29" s="67">
        <v>60</v>
      </c>
      <c r="T29" s="69">
        <v>6.185</v>
      </c>
      <c r="U29" s="67">
        <f t="shared" si="2"/>
        <v>66.185</v>
      </c>
      <c r="V29" s="83">
        <v>87.28688925</v>
      </c>
      <c r="W29" s="84">
        <f t="shared" si="4"/>
        <v>25</v>
      </c>
      <c r="X29" s="68">
        <v>22</v>
      </c>
      <c r="Y29" s="68" t="s">
        <v>38</v>
      </c>
      <c r="Z29" s="88">
        <v>88</v>
      </c>
      <c r="AA29" s="89" t="s">
        <v>69</v>
      </c>
      <c r="AB29" s="90"/>
      <c r="AC29" s="90"/>
      <c r="AD29" s="88"/>
      <c r="IV29" s="42"/>
      <c r="IW29" s="42"/>
      <c r="IX29" s="42"/>
      <c r="IY29" s="42"/>
      <c r="IZ29" s="42"/>
      <c r="JA29" s="42"/>
    </row>
    <row r="30" ht="24" spans="1:261">
      <c r="A30" s="62" t="s">
        <v>35</v>
      </c>
      <c r="B30" s="63" t="s">
        <v>36</v>
      </c>
      <c r="C30" s="64">
        <v>2024</v>
      </c>
      <c r="D30" s="65" t="str">
        <f>VLOOKUP(F30,[1]sheet!$A$2:$C$91,3,FALSE)</f>
        <v>历史师范241</v>
      </c>
      <c r="E30" s="66" t="str">
        <f>VLOOKUP(F30,[1]sheet!$A$2:$D$91,2,FALSE)</f>
        <v>2438110032</v>
      </c>
      <c r="F30" s="66" t="s">
        <v>82</v>
      </c>
      <c r="G30" s="67">
        <v>80</v>
      </c>
      <c r="H30" s="68">
        <v>7</v>
      </c>
      <c r="I30" s="67">
        <f t="shared" si="6"/>
        <v>87</v>
      </c>
      <c r="J30" s="77">
        <v>89.4117647058823</v>
      </c>
      <c r="K30" s="68">
        <v>1.875</v>
      </c>
      <c r="L30" s="80">
        <f t="shared" si="3"/>
        <v>91.2867647058823</v>
      </c>
      <c r="M30" s="79">
        <v>78.4</v>
      </c>
      <c r="N30" s="68">
        <v>0</v>
      </c>
      <c r="O30" s="67">
        <f t="shared" si="0"/>
        <v>78.4</v>
      </c>
      <c r="P30" s="67">
        <v>60</v>
      </c>
      <c r="Q30" s="68">
        <v>0</v>
      </c>
      <c r="R30" s="67">
        <f t="shared" si="1"/>
        <v>60</v>
      </c>
      <c r="S30" s="67">
        <v>60</v>
      </c>
      <c r="T30" s="68">
        <v>3</v>
      </c>
      <c r="U30" s="67">
        <f t="shared" si="2"/>
        <v>63</v>
      </c>
      <c r="V30" s="83">
        <v>87.2350735294117</v>
      </c>
      <c r="W30" s="84">
        <f t="shared" si="4"/>
        <v>26</v>
      </c>
      <c r="X30" s="79">
        <v>15</v>
      </c>
      <c r="Y30" s="68" t="s">
        <v>38</v>
      </c>
      <c r="Z30" s="88">
        <v>88</v>
      </c>
      <c r="AA30" s="88" t="s">
        <v>69</v>
      </c>
      <c r="AB30" s="88"/>
      <c r="AC30" s="88"/>
      <c r="AD30" s="88"/>
      <c r="IV30" s="42"/>
      <c r="IW30" s="42"/>
      <c r="IX30" s="42"/>
      <c r="IY30" s="42"/>
      <c r="IZ30" s="42"/>
      <c r="JA30" s="42"/>
    </row>
    <row r="31" ht="24" spans="1:261">
      <c r="A31" s="62" t="s">
        <v>35</v>
      </c>
      <c r="B31" s="63" t="s">
        <v>36</v>
      </c>
      <c r="C31" s="64">
        <v>2024</v>
      </c>
      <c r="D31" s="65" t="str">
        <f>VLOOKUP(F31,[1]sheet!$A$2:$C$91,3,FALSE)</f>
        <v>历史师范241</v>
      </c>
      <c r="E31" s="66" t="str">
        <f>VLOOKUP(F31,[1]sheet!$A$2:$D$91,2,FALSE)</f>
        <v>2438110010</v>
      </c>
      <c r="F31" s="66" t="s">
        <v>83</v>
      </c>
      <c r="G31" s="67">
        <v>80</v>
      </c>
      <c r="H31" s="69">
        <v>3.5</v>
      </c>
      <c r="I31" s="67">
        <f t="shared" si="6"/>
        <v>83.5</v>
      </c>
      <c r="J31" s="77">
        <v>86.7478991596639</v>
      </c>
      <c r="K31" s="69">
        <v>3.7</v>
      </c>
      <c r="L31" s="80">
        <f t="shared" si="3"/>
        <v>90.4478991596639</v>
      </c>
      <c r="M31" s="79">
        <v>87.85</v>
      </c>
      <c r="N31" s="69">
        <v>0</v>
      </c>
      <c r="O31" s="67">
        <f t="shared" si="0"/>
        <v>87.85</v>
      </c>
      <c r="P31" s="67">
        <v>60</v>
      </c>
      <c r="Q31" s="67">
        <v>0</v>
      </c>
      <c r="R31" s="67">
        <f t="shared" si="1"/>
        <v>60</v>
      </c>
      <c r="S31" s="67">
        <v>60</v>
      </c>
      <c r="T31" s="69">
        <v>12.64</v>
      </c>
      <c r="U31" s="67">
        <f t="shared" si="2"/>
        <v>72.64</v>
      </c>
      <c r="V31" s="83">
        <v>87.2104243697479</v>
      </c>
      <c r="W31" s="84">
        <f t="shared" si="4"/>
        <v>27</v>
      </c>
      <c r="X31" s="79">
        <v>39</v>
      </c>
      <c r="Y31" s="68" t="s">
        <v>38</v>
      </c>
      <c r="Z31" s="88">
        <v>88</v>
      </c>
      <c r="AA31" s="89" t="s">
        <v>69</v>
      </c>
      <c r="AB31" s="90"/>
      <c r="AC31" s="90"/>
      <c r="AD31" s="88"/>
      <c r="IV31" s="42"/>
      <c r="IW31" s="42"/>
      <c r="IX31" s="42"/>
      <c r="IY31" s="42"/>
      <c r="IZ31" s="42"/>
      <c r="JA31" s="42"/>
    </row>
    <row r="32" ht="24" spans="1:261">
      <c r="A32" s="62" t="s">
        <v>35</v>
      </c>
      <c r="B32" s="63" t="s">
        <v>36</v>
      </c>
      <c r="C32" s="64">
        <v>2024</v>
      </c>
      <c r="D32" s="65" t="str">
        <f>VLOOKUP(F32,[1]sheet!$A$2:$C$91,3,FALSE)</f>
        <v>历史师范241</v>
      </c>
      <c r="E32" s="66" t="str">
        <f>VLOOKUP(F32,[1]sheet!$A$2:$D$91,2,FALSE)</f>
        <v>2307110086</v>
      </c>
      <c r="F32" s="66" t="s">
        <v>84</v>
      </c>
      <c r="G32" s="67">
        <v>80</v>
      </c>
      <c r="H32" s="69">
        <v>0.65</v>
      </c>
      <c r="I32" s="67">
        <f t="shared" si="6"/>
        <v>80.65</v>
      </c>
      <c r="J32" s="77">
        <v>90.739837</v>
      </c>
      <c r="K32" s="69">
        <v>1.5</v>
      </c>
      <c r="L32" s="80">
        <f t="shared" si="3"/>
        <v>92.239837</v>
      </c>
      <c r="M32" s="79">
        <v>72.65</v>
      </c>
      <c r="N32" s="69">
        <v>0</v>
      </c>
      <c r="O32" s="67">
        <f t="shared" si="0"/>
        <v>72.65</v>
      </c>
      <c r="P32" s="67">
        <v>60</v>
      </c>
      <c r="Q32" s="67">
        <v>0</v>
      </c>
      <c r="R32" s="67">
        <f t="shared" si="1"/>
        <v>60</v>
      </c>
      <c r="S32" s="67">
        <v>60</v>
      </c>
      <c r="T32" s="69">
        <v>5.495</v>
      </c>
      <c r="U32" s="67">
        <f t="shared" si="2"/>
        <v>65.495</v>
      </c>
      <c r="V32" s="83">
        <v>87.15212775</v>
      </c>
      <c r="W32" s="84">
        <f t="shared" si="4"/>
        <v>28</v>
      </c>
      <c r="X32" s="68">
        <v>9</v>
      </c>
      <c r="Y32" s="68" t="s">
        <v>38</v>
      </c>
      <c r="Z32" s="88">
        <v>88</v>
      </c>
      <c r="AA32" s="89" t="s">
        <v>69</v>
      </c>
      <c r="AB32" s="90"/>
      <c r="AC32" s="90"/>
      <c r="AD32" s="88"/>
      <c r="IV32" s="42"/>
      <c r="IW32" s="42"/>
      <c r="IX32" s="42"/>
      <c r="IY32" s="42"/>
      <c r="IZ32" s="42"/>
      <c r="JA32" s="42"/>
    </row>
    <row r="33" ht="24" spans="1:261">
      <c r="A33" s="62" t="s">
        <v>35</v>
      </c>
      <c r="B33" s="63" t="s">
        <v>36</v>
      </c>
      <c r="C33" s="64">
        <v>2024</v>
      </c>
      <c r="D33" s="65" t="str">
        <f>VLOOKUP(F33,[1]sheet!$A$2:$C$91,3,FALSE)</f>
        <v>历史师范241</v>
      </c>
      <c r="E33" s="66" t="str">
        <f>VLOOKUP(F33,[1]sheet!$A$2:$D$91,2,FALSE)</f>
        <v>2438110028</v>
      </c>
      <c r="F33" s="66" t="s">
        <v>85</v>
      </c>
      <c r="G33" s="67">
        <v>80</v>
      </c>
      <c r="H33" s="68">
        <v>3.475</v>
      </c>
      <c r="I33" s="67">
        <f t="shared" si="6"/>
        <v>83.475</v>
      </c>
      <c r="J33" s="77">
        <v>86.2941176470588</v>
      </c>
      <c r="K33" s="68">
        <v>3.5</v>
      </c>
      <c r="L33" s="80">
        <f t="shared" si="3"/>
        <v>89.7941176470588</v>
      </c>
      <c r="M33" s="79">
        <v>84.175</v>
      </c>
      <c r="N33" s="68">
        <v>0</v>
      </c>
      <c r="O33" s="67">
        <f t="shared" si="0"/>
        <v>84.175</v>
      </c>
      <c r="P33" s="67">
        <v>60</v>
      </c>
      <c r="Q33" s="68">
        <v>0</v>
      </c>
      <c r="R33" s="67">
        <f t="shared" si="1"/>
        <v>60</v>
      </c>
      <c r="S33" s="67">
        <v>60</v>
      </c>
      <c r="T33" s="68">
        <v>22.48</v>
      </c>
      <c r="U33" s="67">
        <f t="shared" si="2"/>
        <v>82.48</v>
      </c>
      <c r="V33" s="83">
        <v>87.0258382352941</v>
      </c>
      <c r="W33" s="84">
        <f t="shared" si="4"/>
        <v>29</v>
      </c>
      <c r="X33" s="79">
        <v>43</v>
      </c>
      <c r="Y33" s="68" t="s">
        <v>38</v>
      </c>
      <c r="Z33" s="88">
        <v>88</v>
      </c>
      <c r="AA33" s="88" t="s">
        <v>69</v>
      </c>
      <c r="AB33" s="88"/>
      <c r="AC33" s="88"/>
      <c r="AD33" s="88"/>
      <c r="IV33" s="42"/>
      <c r="IW33" s="42"/>
      <c r="IX33" s="42"/>
      <c r="IY33" s="42"/>
      <c r="IZ33" s="42"/>
      <c r="JA33" s="42"/>
    </row>
    <row r="34" ht="24" spans="1:30">
      <c r="A34" s="62" t="s">
        <v>35</v>
      </c>
      <c r="B34" s="63" t="s">
        <v>36</v>
      </c>
      <c r="C34" s="64">
        <v>2024</v>
      </c>
      <c r="D34" s="65" t="str">
        <f>VLOOKUP(F34,[1]sheet!$A$2:$C$91,3,FALSE)</f>
        <v>历史师范241</v>
      </c>
      <c r="E34" s="66" t="str">
        <f>VLOOKUP(F34,[1]sheet!$A$2:$D$91,2,FALSE)</f>
        <v>2434110139</v>
      </c>
      <c r="F34" s="66" t="s">
        <v>86</v>
      </c>
      <c r="G34" s="67">
        <v>80</v>
      </c>
      <c r="H34" s="69">
        <v>7.35</v>
      </c>
      <c r="I34" s="67">
        <f t="shared" si="6"/>
        <v>87.35</v>
      </c>
      <c r="J34" s="77">
        <v>89.093023</v>
      </c>
      <c r="K34" s="69">
        <v>1.55</v>
      </c>
      <c r="L34" s="80">
        <f t="shared" si="3"/>
        <v>90.643023</v>
      </c>
      <c r="M34" s="79">
        <v>69.55</v>
      </c>
      <c r="N34" s="69">
        <v>0</v>
      </c>
      <c r="O34" s="67">
        <f t="shared" si="0"/>
        <v>69.55</v>
      </c>
      <c r="P34" s="67">
        <v>60</v>
      </c>
      <c r="Q34" s="67">
        <v>7.5</v>
      </c>
      <c r="R34" s="67">
        <f t="shared" si="1"/>
        <v>67.5</v>
      </c>
      <c r="S34" s="67">
        <v>60</v>
      </c>
      <c r="T34" s="69">
        <v>7</v>
      </c>
      <c r="U34" s="67">
        <f t="shared" si="2"/>
        <v>67</v>
      </c>
      <c r="V34" s="83">
        <v>86.91976725</v>
      </c>
      <c r="W34" s="84">
        <f t="shared" si="4"/>
        <v>30</v>
      </c>
      <c r="X34" s="68">
        <v>18</v>
      </c>
      <c r="Y34" s="68" t="s">
        <v>38</v>
      </c>
      <c r="Z34" s="88">
        <v>88</v>
      </c>
      <c r="AA34" s="89" t="s">
        <v>69</v>
      </c>
      <c r="AB34" s="90"/>
      <c r="AC34" s="90"/>
      <c r="AD34" s="88"/>
    </row>
    <row r="35" ht="24" spans="1:30">
      <c r="A35" s="62" t="s">
        <v>35</v>
      </c>
      <c r="B35" s="63" t="s">
        <v>36</v>
      </c>
      <c r="C35" s="64">
        <v>2024</v>
      </c>
      <c r="D35" s="65" t="str">
        <f>VLOOKUP(F35,[1]sheet!$A$2:$C$91,3,FALSE)</f>
        <v>历史师范242</v>
      </c>
      <c r="E35" s="66" t="str">
        <f>VLOOKUP(F35,[1]sheet!$A$2:$D$91,2,FALSE)</f>
        <v>2438110054</v>
      </c>
      <c r="F35" s="66" t="s">
        <v>87</v>
      </c>
      <c r="G35" s="67">
        <v>80</v>
      </c>
      <c r="H35" s="68">
        <v>13.1</v>
      </c>
      <c r="I35" s="76">
        <f t="shared" si="6"/>
        <v>93.1</v>
      </c>
      <c r="J35" s="77">
        <v>85.655462184874</v>
      </c>
      <c r="K35" s="68">
        <v>3</v>
      </c>
      <c r="L35" s="78">
        <f t="shared" si="3"/>
        <v>88.655462184874</v>
      </c>
      <c r="M35" s="79">
        <v>81.5</v>
      </c>
      <c r="N35" s="68">
        <v>0</v>
      </c>
      <c r="O35" s="68">
        <f t="shared" si="0"/>
        <v>81.5</v>
      </c>
      <c r="P35" s="67">
        <v>60</v>
      </c>
      <c r="Q35" s="68">
        <v>5</v>
      </c>
      <c r="R35" s="76">
        <f t="shared" si="1"/>
        <v>65</v>
      </c>
      <c r="S35" s="67">
        <v>60</v>
      </c>
      <c r="T35" s="68">
        <v>15</v>
      </c>
      <c r="U35" s="76">
        <f t="shared" si="2"/>
        <v>75</v>
      </c>
      <c r="V35" s="83">
        <v>86.8765966386555</v>
      </c>
      <c r="W35" s="84">
        <f t="shared" si="4"/>
        <v>31</v>
      </c>
      <c r="X35" s="79">
        <v>50</v>
      </c>
      <c r="Y35" s="68" t="s">
        <v>38</v>
      </c>
      <c r="Z35" s="88">
        <v>88</v>
      </c>
      <c r="AA35" s="88" t="s">
        <v>69</v>
      </c>
      <c r="AB35" s="88"/>
      <c r="AC35" s="88"/>
      <c r="AD35" s="88"/>
    </row>
    <row r="36" ht="24" spans="1:30">
      <c r="A36" s="62" t="s">
        <v>35</v>
      </c>
      <c r="B36" s="63" t="s">
        <v>36</v>
      </c>
      <c r="C36" s="64">
        <v>2024</v>
      </c>
      <c r="D36" s="65" t="str">
        <f>VLOOKUP(F36,[1]sheet!$A$2:$C$91,3,FALSE)</f>
        <v>历史师范241</v>
      </c>
      <c r="E36" s="66" t="str">
        <f>VLOOKUP(F36,[1]sheet!$A$2:$D$91,2,FALSE)</f>
        <v>2438110013</v>
      </c>
      <c r="F36" s="66" t="s">
        <v>88</v>
      </c>
      <c r="G36" s="67">
        <v>80</v>
      </c>
      <c r="H36" s="69">
        <v>6.95</v>
      </c>
      <c r="I36" s="67">
        <f t="shared" si="6"/>
        <v>86.95</v>
      </c>
      <c r="J36" s="77">
        <v>87.5546218487395</v>
      </c>
      <c r="K36" s="69">
        <v>1.7</v>
      </c>
      <c r="L36" s="80">
        <f t="shared" si="3"/>
        <v>89.2546218487395</v>
      </c>
      <c r="M36" s="79">
        <v>78.6</v>
      </c>
      <c r="N36" s="69">
        <v>0</v>
      </c>
      <c r="O36" s="67">
        <f t="shared" si="0"/>
        <v>78.6</v>
      </c>
      <c r="P36" s="67">
        <v>60</v>
      </c>
      <c r="Q36" s="67">
        <v>8</v>
      </c>
      <c r="R36" s="67">
        <f t="shared" si="1"/>
        <v>68</v>
      </c>
      <c r="S36" s="67">
        <v>60</v>
      </c>
      <c r="T36" s="69">
        <v>15</v>
      </c>
      <c r="U36" s="67">
        <f t="shared" si="2"/>
        <v>75</v>
      </c>
      <c r="V36" s="83">
        <v>86.7159663865546</v>
      </c>
      <c r="W36" s="84">
        <f t="shared" si="4"/>
        <v>32</v>
      </c>
      <c r="X36" s="79">
        <v>28</v>
      </c>
      <c r="Y36" s="68" t="s">
        <v>38</v>
      </c>
      <c r="Z36" s="88">
        <v>88</v>
      </c>
      <c r="AA36" s="89" t="s">
        <v>69</v>
      </c>
      <c r="AB36" s="90"/>
      <c r="AC36" s="90"/>
      <c r="AD36" s="88"/>
    </row>
    <row r="37" ht="24" spans="1:30">
      <c r="A37" s="62" t="s">
        <v>35</v>
      </c>
      <c r="B37" s="63" t="s">
        <v>36</v>
      </c>
      <c r="C37" s="64">
        <v>2024</v>
      </c>
      <c r="D37" s="65" t="str">
        <f>VLOOKUP(F37,[1]sheet!$A$2:$C$91,3,FALSE)</f>
        <v>历史师范241</v>
      </c>
      <c r="E37" s="66" t="str">
        <f>VLOOKUP(F37,[1]sheet!$A$2:$D$91,2,FALSE)</f>
        <v>2438110035</v>
      </c>
      <c r="F37" s="66" t="s">
        <v>89</v>
      </c>
      <c r="G37" s="67">
        <v>80</v>
      </c>
      <c r="H37" s="68">
        <v>2.4</v>
      </c>
      <c r="I37" s="67">
        <f t="shared" si="6"/>
        <v>82.4</v>
      </c>
      <c r="J37" s="77">
        <v>90.4285714285714</v>
      </c>
      <c r="K37" s="68">
        <v>1.5</v>
      </c>
      <c r="L37" s="80">
        <f t="shared" si="3"/>
        <v>91.9285714285714</v>
      </c>
      <c r="M37" s="79">
        <v>74.5</v>
      </c>
      <c r="N37" s="68">
        <v>0</v>
      </c>
      <c r="O37" s="67">
        <f t="shared" si="0"/>
        <v>74.5</v>
      </c>
      <c r="P37" s="67">
        <v>60</v>
      </c>
      <c r="Q37" s="68">
        <v>0</v>
      </c>
      <c r="R37" s="67">
        <f t="shared" si="1"/>
        <v>60</v>
      </c>
      <c r="S37" s="67">
        <v>60</v>
      </c>
      <c r="T37" s="68">
        <v>-5</v>
      </c>
      <c r="U37" s="67">
        <f t="shared" si="2"/>
        <v>55</v>
      </c>
      <c r="V37" s="83">
        <v>86.6614285714285</v>
      </c>
      <c r="W37" s="84">
        <f t="shared" si="4"/>
        <v>33</v>
      </c>
      <c r="X37" s="79">
        <v>11</v>
      </c>
      <c r="Y37" s="68" t="s">
        <v>38</v>
      </c>
      <c r="Z37" s="88">
        <v>88</v>
      </c>
      <c r="AA37" s="88" t="s">
        <v>69</v>
      </c>
      <c r="AB37" s="88"/>
      <c r="AC37" s="88"/>
      <c r="AD37" s="88"/>
    </row>
    <row r="38" ht="24" spans="1:30">
      <c r="A38" s="62" t="s">
        <v>35</v>
      </c>
      <c r="B38" s="63" t="s">
        <v>36</v>
      </c>
      <c r="C38" s="64">
        <v>2024</v>
      </c>
      <c r="D38" s="65" t="str">
        <f>VLOOKUP(F38,[1]sheet!$A$2:$C$91,3,FALSE)</f>
        <v>历史师范241</v>
      </c>
      <c r="E38" s="66" t="str">
        <f>VLOOKUP(F38,[1]sheet!$A$2:$D$91,2,FALSE)</f>
        <v>2438110039</v>
      </c>
      <c r="F38" s="66" t="s">
        <v>90</v>
      </c>
      <c r="G38" s="67">
        <v>80</v>
      </c>
      <c r="H38" s="68">
        <v>8.15</v>
      </c>
      <c r="I38" s="67">
        <f t="shared" si="6"/>
        <v>88.15</v>
      </c>
      <c r="J38" s="77">
        <v>86.0336134453782</v>
      </c>
      <c r="K38" s="68">
        <v>1.7</v>
      </c>
      <c r="L38" s="80">
        <f t="shared" si="3"/>
        <v>87.7336134453782</v>
      </c>
      <c r="M38" s="79">
        <v>89.15</v>
      </c>
      <c r="N38" s="68">
        <v>3</v>
      </c>
      <c r="O38" s="67">
        <f t="shared" si="0"/>
        <v>92.15</v>
      </c>
      <c r="P38" s="67">
        <v>60</v>
      </c>
      <c r="Q38" s="68">
        <v>0</v>
      </c>
      <c r="R38" s="67">
        <f t="shared" si="1"/>
        <v>60</v>
      </c>
      <c r="S38" s="67">
        <v>60</v>
      </c>
      <c r="T38" s="68">
        <v>25</v>
      </c>
      <c r="U38" s="67">
        <f t="shared" si="2"/>
        <v>85</v>
      </c>
      <c r="V38" s="83">
        <v>86.4727100840337</v>
      </c>
      <c r="W38" s="84">
        <f t="shared" ref="W38:W69" si="7">RANK(V38,V:V)</f>
        <v>34</v>
      </c>
      <c r="X38" s="79">
        <v>44</v>
      </c>
      <c r="Y38" s="68" t="s">
        <v>38</v>
      </c>
      <c r="Z38" s="88">
        <v>88</v>
      </c>
      <c r="AA38" s="88" t="s">
        <v>69</v>
      </c>
      <c r="AB38" s="88"/>
      <c r="AC38" s="88"/>
      <c r="AD38" s="88"/>
    </row>
    <row r="39" ht="24" spans="1:30">
      <c r="A39" s="62" t="s">
        <v>35</v>
      </c>
      <c r="B39" s="63" t="s">
        <v>36</v>
      </c>
      <c r="C39" s="64">
        <v>2024</v>
      </c>
      <c r="D39" s="65" t="str">
        <f>VLOOKUP(F39,[1]sheet!$A$2:$C$91,3,FALSE)</f>
        <v>历史师范242</v>
      </c>
      <c r="E39" s="66" t="str">
        <f>VLOOKUP(F39,[1]sheet!$A$2:$D$91,2,FALSE)</f>
        <v>2438110066</v>
      </c>
      <c r="F39" s="66" t="s">
        <v>91</v>
      </c>
      <c r="G39" s="67">
        <v>80</v>
      </c>
      <c r="H39" s="68">
        <v>3.875</v>
      </c>
      <c r="I39" s="76">
        <f t="shared" si="6"/>
        <v>83.875</v>
      </c>
      <c r="J39" s="77">
        <v>87.9075630252101</v>
      </c>
      <c r="K39" s="68">
        <v>1.7</v>
      </c>
      <c r="L39" s="78">
        <f t="shared" si="3"/>
        <v>89.6075630252101</v>
      </c>
      <c r="M39" s="79">
        <v>83.45</v>
      </c>
      <c r="N39" s="68">
        <v>0</v>
      </c>
      <c r="O39" s="68">
        <f t="shared" si="0"/>
        <v>83.45</v>
      </c>
      <c r="P39" s="67">
        <v>60</v>
      </c>
      <c r="Q39" s="68">
        <v>2.5</v>
      </c>
      <c r="R39" s="76">
        <f t="shared" si="1"/>
        <v>62.5</v>
      </c>
      <c r="S39" s="67">
        <v>60</v>
      </c>
      <c r="T39" s="68">
        <v>10</v>
      </c>
      <c r="U39" s="76">
        <f t="shared" si="2"/>
        <v>70</v>
      </c>
      <c r="V39" s="83">
        <v>86.3906722689076</v>
      </c>
      <c r="W39" s="84">
        <f t="shared" si="7"/>
        <v>35</v>
      </c>
      <c r="X39" s="79">
        <v>23</v>
      </c>
      <c r="Y39" s="68" t="s">
        <v>38</v>
      </c>
      <c r="Z39" s="88">
        <v>88</v>
      </c>
      <c r="AA39" s="88" t="s">
        <v>69</v>
      </c>
      <c r="AB39" s="88"/>
      <c r="AC39" s="88"/>
      <c r="AD39" s="88"/>
    </row>
    <row r="40" ht="24" spans="1:30">
      <c r="A40" s="62" t="s">
        <v>35</v>
      </c>
      <c r="B40" s="63" t="s">
        <v>36</v>
      </c>
      <c r="C40" s="64">
        <v>2024</v>
      </c>
      <c r="D40" s="65" t="str">
        <f>VLOOKUP(F40,[1]sheet!$A$2:$C$91,3,FALSE)</f>
        <v>历史师范241</v>
      </c>
      <c r="E40" s="66" t="str">
        <f>VLOOKUP(F40,[1]sheet!$A$2:$D$91,2,FALSE)</f>
        <v>2334110211</v>
      </c>
      <c r="F40" s="66" t="s">
        <v>92</v>
      </c>
      <c r="G40" s="67">
        <v>80</v>
      </c>
      <c r="H40" s="69">
        <v>12.775</v>
      </c>
      <c r="I40" s="67">
        <f t="shared" si="6"/>
        <v>92.775</v>
      </c>
      <c r="J40" s="77">
        <v>85.577236</v>
      </c>
      <c r="K40" s="69">
        <v>1.65</v>
      </c>
      <c r="L40" s="80">
        <f t="shared" si="3"/>
        <v>87.227236</v>
      </c>
      <c r="M40" s="79">
        <v>85.9</v>
      </c>
      <c r="N40" s="69">
        <v>1.25</v>
      </c>
      <c r="O40" s="67">
        <f t="shared" si="0"/>
        <v>87.15</v>
      </c>
      <c r="P40" s="67">
        <v>60</v>
      </c>
      <c r="Q40" s="67">
        <v>11.5</v>
      </c>
      <c r="R40" s="67">
        <f t="shared" si="1"/>
        <v>71.5</v>
      </c>
      <c r="S40" s="67">
        <v>60</v>
      </c>
      <c r="T40" s="69">
        <v>15</v>
      </c>
      <c r="U40" s="67">
        <f t="shared" si="2"/>
        <v>75</v>
      </c>
      <c r="V40" s="83">
        <v>86.380427</v>
      </c>
      <c r="W40" s="84">
        <f t="shared" si="7"/>
        <v>36</v>
      </c>
      <c r="X40" s="68">
        <v>52</v>
      </c>
      <c r="Y40" s="68" t="s">
        <v>38</v>
      </c>
      <c r="Z40" s="88">
        <v>88</v>
      </c>
      <c r="AA40" s="89"/>
      <c r="AB40" s="90" t="s">
        <v>57</v>
      </c>
      <c r="AC40" s="90"/>
      <c r="AD40" s="88"/>
    </row>
    <row r="41" ht="24" spans="1:30">
      <c r="A41" s="62" t="s">
        <v>35</v>
      </c>
      <c r="B41" s="63" t="s">
        <v>36</v>
      </c>
      <c r="C41" s="64">
        <v>2024</v>
      </c>
      <c r="D41" s="65" t="str">
        <f>VLOOKUP(F41,[1]sheet!$A$2:$C$91,3,FALSE)</f>
        <v>历史师范242</v>
      </c>
      <c r="E41" s="66" t="str">
        <f>VLOOKUP(F41,[1]sheet!$A$2:$D$91,2,FALSE)</f>
        <v>2438110068</v>
      </c>
      <c r="F41" s="66" t="s">
        <v>93</v>
      </c>
      <c r="G41" s="67">
        <v>80</v>
      </c>
      <c r="H41" s="68">
        <v>9.4</v>
      </c>
      <c r="I41" s="76">
        <f t="shared" si="6"/>
        <v>89.4</v>
      </c>
      <c r="J41" s="77">
        <v>85.2941176470588</v>
      </c>
      <c r="K41" s="68">
        <v>3.2</v>
      </c>
      <c r="L41" s="78">
        <f t="shared" si="3"/>
        <v>88.4941176470588</v>
      </c>
      <c r="M41" s="79">
        <v>75.5</v>
      </c>
      <c r="N41" s="68">
        <v>0</v>
      </c>
      <c r="O41" s="68">
        <f t="shared" si="0"/>
        <v>75.5</v>
      </c>
      <c r="P41" s="67">
        <v>60</v>
      </c>
      <c r="Q41" s="68">
        <v>0</v>
      </c>
      <c r="R41" s="76">
        <f t="shared" si="1"/>
        <v>60</v>
      </c>
      <c r="S41" s="67">
        <v>60</v>
      </c>
      <c r="T41" s="68">
        <v>19</v>
      </c>
      <c r="U41" s="76">
        <f t="shared" si="2"/>
        <v>79</v>
      </c>
      <c r="V41" s="83">
        <v>86.0355882352941</v>
      </c>
      <c r="W41" s="84">
        <f t="shared" si="7"/>
        <v>37</v>
      </c>
      <c r="X41" s="79">
        <v>53</v>
      </c>
      <c r="Y41" s="68" t="s">
        <v>38</v>
      </c>
      <c r="Z41" s="88">
        <v>88</v>
      </c>
      <c r="AA41" s="88"/>
      <c r="AB41" s="88"/>
      <c r="AC41" s="88"/>
      <c r="AD41" s="88"/>
    </row>
    <row r="42" ht="24" spans="1:30">
      <c r="A42" s="62" t="s">
        <v>35</v>
      </c>
      <c r="B42" s="63" t="s">
        <v>36</v>
      </c>
      <c r="C42" s="64">
        <v>2024</v>
      </c>
      <c r="D42" s="65" t="str">
        <f>VLOOKUP(F42,[1]sheet!$A$2:$C$91,3,FALSE)</f>
        <v>历史师范242</v>
      </c>
      <c r="E42" s="66" t="str">
        <f>VLOOKUP(F42,[1]sheet!$A$2:$D$91,2,FALSE)</f>
        <v>2438110070</v>
      </c>
      <c r="F42" s="66" t="s">
        <v>94</v>
      </c>
      <c r="G42" s="67">
        <v>80</v>
      </c>
      <c r="H42" s="68">
        <v>4.925</v>
      </c>
      <c r="I42" s="76">
        <f t="shared" si="6"/>
        <v>84.925</v>
      </c>
      <c r="J42" s="77">
        <v>87.0588235294118</v>
      </c>
      <c r="K42" s="68">
        <v>2.2</v>
      </c>
      <c r="L42" s="78">
        <f t="shared" si="3"/>
        <v>89.2588235294118</v>
      </c>
      <c r="M42" s="79">
        <v>77.6</v>
      </c>
      <c r="N42" s="68">
        <v>0</v>
      </c>
      <c r="O42" s="68">
        <f t="shared" si="0"/>
        <v>77.6</v>
      </c>
      <c r="P42" s="67">
        <v>60</v>
      </c>
      <c r="Q42" s="68">
        <v>5</v>
      </c>
      <c r="R42" s="76">
        <f t="shared" si="1"/>
        <v>65</v>
      </c>
      <c r="S42" s="67">
        <v>60</v>
      </c>
      <c r="T42" s="68">
        <v>7.235</v>
      </c>
      <c r="U42" s="76">
        <f t="shared" si="2"/>
        <v>67.235</v>
      </c>
      <c r="V42" s="83">
        <v>85.9283676470588</v>
      </c>
      <c r="W42" s="84">
        <f t="shared" si="7"/>
        <v>38</v>
      </c>
      <c r="X42" s="79">
        <v>35</v>
      </c>
      <c r="Y42" s="68" t="s">
        <v>38</v>
      </c>
      <c r="Z42" s="88">
        <v>88</v>
      </c>
      <c r="AA42" s="88"/>
      <c r="AB42" s="88"/>
      <c r="AC42" s="88"/>
      <c r="AD42" s="88"/>
    </row>
    <row r="43" ht="24" spans="1:30">
      <c r="A43" s="62" t="s">
        <v>35</v>
      </c>
      <c r="B43" s="63" t="s">
        <v>36</v>
      </c>
      <c r="C43" s="64">
        <v>2024</v>
      </c>
      <c r="D43" s="65" t="str">
        <f>VLOOKUP(F43,[1]sheet!$A$2:$C$91,3,FALSE)</f>
        <v>历史师范241</v>
      </c>
      <c r="E43" s="66" t="str">
        <f>VLOOKUP(F43,[1]sheet!$A$2:$D$91,2,FALSE)</f>
        <v>2401110200</v>
      </c>
      <c r="F43" s="66" t="s">
        <v>95</v>
      </c>
      <c r="G43" s="67">
        <v>80</v>
      </c>
      <c r="H43" s="69">
        <v>4.05</v>
      </c>
      <c r="I43" s="67">
        <f t="shared" si="6"/>
        <v>84.05</v>
      </c>
      <c r="J43" s="77">
        <v>87.534884</v>
      </c>
      <c r="K43" s="69">
        <v>1.25</v>
      </c>
      <c r="L43" s="80">
        <f t="shared" si="3"/>
        <v>88.784884</v>
      </c>
      <c r="M43" s="79">
        <v>79.6</v>
      </c>
      <c r="N43" s="69">
        <v>4.5</v>
      </c>
      <c r="O43" s="67">
        <f t="shared" si="0"/>
        <v>84.1</v>
      </c>
      <c r="P43" s="67">
        <v>60</v>
      </c>
      <c r="Q43" s="67">
        <v>2</v>
      </c>
      <c r="R43" s="67">
        <f t="shared" si="1"/>
        <v>62</v>
      </c>
      <c r="S43" s="67">
        <v>60</v>
      </c>
      <c r="T43" s="69">
        <v>12.555</v>
      </c>
      <c r="U43" s="67">
        <f t="shared" si="2"/>
        <v>72.555</v>
      </c>
      <c r="V43" s="83">
        <v>85.926413</v>
      </c>
      <c r="W43" s="84">
        <f t="shared" si="7"/>
        <v>39</v>
      </c>
      <c r="X43" s="68">
        <v>29</v>
      </c>
      <c r="Y43" s="68" t="s">
        <v>38</v>
      </c>
      <c r="Z43" s="88">
        <v>88</v>
      </c>
      <c r="AA43" s="89"/>
      <c r="AB43" s="90"/>
      <c r="AC43" s="90"/>
      <c r="AD43" s="88"/>
    </row>
    <row r="44" ht="24" spans="1:30">
      <c r="A44" s="62" t="s">
        <v>35</v>
      </c>
      <c r="B44" s="63" t="s">
        <v>36</v>
      </c>
      <c r="C44" s="64">
        <v>2024</v>
      </c>
      <c r="D44" s="65" t="str">
        <f>VLOOKUP(F44,[1]sheet!$A$2:$C$91,3,FALSE)</f>
        <v>历史师范241</v>
      </c>
      <c r="E44" s="66" t="str">
        <f>VLOOKUP(F44,[1]sheet!$A$2:$D$91,2,FALSE)</f>
        <v>2438110017</v>
      </c>
      <c r="F44" s="66" t="s">
        <v>96</v>
      </c>
      <c r="G44" s="67">
        <v>80</v>
      </c>
      <c r="H44" s="69">
        <v>0</v>
      </c>
      <c r="I44" s="67">
        <f t="shared" si="6"/>
        <v>80</v>
      </c>
      <c r="J44" s="77">
        <v>89.4453781512605</v>
      </c>
      <c r="K44" s="69">
        <v>2.2</v>
      </c>
      <c r="L44" s="80">
        <f t="shared" si="3"/>
        <v>91.6453781512605</v>
      </c>
      <c r="M44" s="79">
        <v>61</v>
      </c>
      <c r="N44" s="69">
        <v>0</v>
      </c>
      <c r="O44" s="67">
        <f t="shared" si="0"/>
        <v>61</v>
      </c>
      <c r="P44" s="67">
        <v>60</v>
      </c>
      <c r="Q44" s="67">
        <v>0</v>
      </c>
      <c r="R44" s="67">
        <f t="shared" si="1"/>
        <v>60</v>
      </c>
      <c r="S44" s="67">
        <v>60</v>
      </c>
      <c r="T44" s="69">
        <v>2.65</v>
      </c>
      <c r="U44" s="67">
        <f t="shared" si="2"/>
        <v>62.65</v>
      </c>
      <c r="V44" s="83">
        <v>85.9165336134454</v>
      </c>
      <c r="W44" s="84">
        <f t="shared" si="7"/>
        <v>40</v>
      </c>
      <c r="X44" s="79">
        <v>14</v>
      </c>
      <c r="Y44" s="68" t="s">
        <v>38</v>
      </c>
      <c r="Z44" s="88">
        <v>88</v>
      </c>
      <c r="AA44" s="89"/>
      <c r="AB44" s="90"/>
      <c r="AC44" s="90"/>
      <c r="AD44" s="88"/>
    </row>
    <row r="45" ht="24" spans="1:30">
      <c r="A45" s="62" t="s">
        <v>35</v>
      </c>
      <c r="B45" s="63" t="s">
        <v>36</v>
      </c>
      <c r="C45" s="64">
        <v>2024</v>
      </c>
      <c r="D45" s="65" t="str">
        <f>VLOOKUP(F45,[1]sheet!$A$2:$C$91,3,FALSE)</f>
        <v>历史师范241</v>
      </c>
      <c r="E45" s="66" t="str">
        <f>VLOOKUP(F45,[1]sheet!$A$2:$D$91,2,FALSE)</f>
        <v>2438110018</v>
      </c>
      <c r="F45" s="66" t="s">
        <v>97</v>
      </c>
      <c r="G45" s="67">
        <v>80</v>
      </c>
      <c r="H45" s="69">
        <v>10.425</v>
      </c>
      <c r="I45" s="67">
        <f t="shared" si="6"/>
        <v>90.425</v>
      </c>
      <c r="J45" s="77">
        <v>84.3865546218487</v>
      </c>
      <c r="K45" s="69">
        <v>3.7</v>
      </c>
      <c r="L45" s="80">
        <f t="shared" si="3"/>
        <v>88.0865546218487</v>
      </c>
      <c r="M45" s="79">
        <v>84.1</v>
      </c>
      <c r="N45" s="69">
        <v>0</v>
      </c>
      <c r="O45" s="67">
        <f t="shared" si="0"/>
        <v>84.1</v>
      </c>
      <c r="P45" s="67">
        <v>60</v>
      </c>
      <c r="Q45" s="67">
        <v>2</v>
      </c>
      <c r="R45" s="67">
        <f t="shared" si="1"/>
        <v>62</v>
      </c>
      <c r="S45" s="67">
        <v>60</v>
      </c>
      <c r="T45" s="69">
        <v>8.285</v>
      </c>
      <c r="U45" s="67">
        <f t="shared" si="2"/>
        <v>68.285</v>
      </c>
      <c r="V45" s="83">
        <v>85.8266659663865</v>
      </c>
      <c r="W45" s="84">
        <f t="shared" si="7"/>
        <v>41</v>
      </c>
      <c r="X45" s="79">
        <v>61</v>
      </c>
      <c r="Y45" s="68" t="s">
        <v>38</v>
      </c>
      <c r="Z45" s="88">
        <v>88</v>
      </c>
      <c r="AA45" s="89"/>
      <c r="AB45" s="90"/>
      <c r="AC45" s="90"/>
      <c r="AD45" s="88"/>
    </row>
    <row r="46" ht="24" spans="1:30">
      <c r="A46" s="62" t="s">
        <v>35</v>
      </c>
      <c r="B46" s="63" t="s">
        <v>36</v>
      </c>
      <c r="C46" s="64">
        <v>2024</v>
      </c>
      <c r="D46" s="65" t="str">
        <f>VLOOKUP(F46,[1]sheet!$A$2:$C$91,3,FALSE)</f>
        <v>历史师范242</v>
      </c>
      <c r="E46" s="66" t="str">
        <f>VLOOKUP(F46,[1]sheet!$A$2:$D$91,2,FALSE)</f>
        <v>2438110069</v>
      </c>
      <c r="F46" s="66" t="s">
        <v>98</v>
      </c>
      <c r="G46" s="67">
        <v>80</v>
      </c>
      <c r="H46" s="68">
        <v>7.15</v>
      </c>
      <c r="I46" s="76">
        <f t="shared" si="6"/>
        <v>87.15</v>
      </c>
      <c r="J46" s="77">
        <v>86.7983193277311</v>
      </c>
      <c r="K46" s="68">
        <v>2.2</v>
      </c>
      <c r="L46" s="78">
        <f t="shared" si="3"/>
        <v>88.9983193277311</v>
      </c>
      <c r="M46" s="79">
        <v>82</v>
      </c>
      <c r="N46" s="68">
        <v>0</v>
      </c>
      <c r="O46" s="68">
        <f t="shared" si="0"/>
        <v>82</v>
      </c>
      <c r="P46" s="67">
        <v>60</v>
      </c>
      <c r="Q46" s="68">
        <v>0</v>
      </c>
      <c r="R46" s="76">
        <f t="shared" si="1"/>
        <v>60</v>
      </c>
      <c r="S46" s="67">
        <v>60</v>
      </c>
      <c r="T46" s="68">
        <v>5.15</v>
      </c>
      <c r="U46" s="76">
        <f t="shared" si="2"/>
        <v>65.15</v>
      </c>
      <c r="V46" s="83">
        <v>85.8212394957983</v>
      </c>
      <c r="W46" s="84">
        <f t="shared" si="7"/>
        <v>42</v>
      </c>
      <c r="X46" s="79">
        <v>38</v>
      </c>
      <c r="Y46" s="68" t="s">
        <v>38</v>
      </c>
      <c r="Z46" s="88">
        <v>88</v>
      </c>
      <c r="AA46" s="88"/>
      <c r="AB46" s="88"/>
      <c r="AC46" s="88"/>
      <c r="AD46" s="88"/>
    </row>
    <row r="47" ht="24" spans="1:30">
      <c r="A47" s="62" t="s">
        <v>35</v>
      </c>
      <c r="B47" s="63" t="s">
        <v>36</v>
      </c>
      <c r="C47" s="64">
        <v>2024</v>
      </c>
      <c r="D47" s="65" t="str">
        <f>VLOOKUP(F47,[1]sheet!$A$2:$C$91,3,FALSE)</f>
        <v>历史师范242</v>
      </c>
      <c r="E47" s="66" t="str">
        <f>VLOOKUP(F47,[1]sheet!$A$2:$D$91,2,FALSE)</f>
        <v>2438110058</v>
      </c>
      <c r="F47" s="66" t="s">
        <v>99</v>
      </c>
      <c r="G47" s="67">
        <v>80</v>
      </c>
      <c r="H47" s="68">
        <v>4.5</v>
      </c>
      <c r="I47" s="76">
        <f t="shared" si="6"/>
        <v>84.5</v>
      </c>
      <c r="J47" s="77">
        <v>84.4117647058823</v>
      </c>
      <c r="K47" s="68">
        <v>4.2</v>
      </c>
      <c r="L47" s="78">
        <f t="shared" si="3"/>
        <v>88.6117647058823</v>
      </c>
      <c r="M47" s="79">
        <v>77.85</v>
      </c>
      <c r="N47" s="68">
        <v>0</v>
      </c>
      <c r="O47" s="68">
        <f t="shared" si="0"/>
        <v>77.85</v>
      </c>
      <c r="P47" s="67">
        <v>60</v>
      </c>
      <c r="Q47" s="68">
        <v>0</v>
      </c>
      <c r="R47" s="76">
        <f t="shared" si="1"/>
        <v>60</v>
      </c>
      <c r="S47" s="67">
        <v>60</v>
      </c>
      <c r="T47" s="68">
        <v>19</v>
      </c>
      <c r="U47" s="76">
        <f t="shared" si="2"/>
        <v>79</v>
      </c>
      <c r="V47" s="83">
        <v>85.7513235294117</v>
      </c>
      <c r="W47" s="84">
        <f t="shared" si="7"/>
        <v>43</v>
      </c>
      <c r="X47" s="79">
        <v>60</v>
      </c>
      <c r="Y47" s="68" t="s">
        <v>38</v>
      </c>
      <c r="Z47" s="88">
        <v>88</v>
      </c>
      <c r="AA47" s="88"/>
      <c r="AB47" s="88"/>
      <c r="AC47" s="88"/>
      <c r="AD47" s="88"/>
    </row>
    <row r="48" ht="24" spans="1:30">
      <c r="A48" s="62" t="s">
        <v>35</v>
      </c>
      <c r="B48" s="63" t="s">
        <v>36</v>
      </c>
      <c r="C48" s="64">
        <v>2024</v>
      </c>
      <c r="D48" s="65" t="str">
        <f>VLOOKUP(F48,[1]sheet!$A$2:$C$91,3,FALSE)</f>
        <v>历史师范241</v>
      </c>
      <c r="E48" s="66" t="str">
        <f>VLOOKUP(F48,[1]sheet!$A$2:$D$91,2,FALSE)</f>
        <v>2438110014</v>
      </c>
      <c r="F48" s="66" t="s">
        <v>100</v>
      </c>
      <c r="G48" s="67">
        <v>80</v>
      </c>
      <c r="H48" s="69">
        <v>2.25</v>
      </c>
      <c r="I48" s="67">
        <f t="shared" si="6"/>
        <v>82.25</v>
      </c>
      <c r="J48" s="77">
        <v>87.6134453781513</v>
      </c>
      <c r="K48" s="69">
        <v>2</v>
      </c>
      <c r="L48" s="80">
        <f t="shared" si="3"/>
        <v>89.6134453781513</v>
      </c>
      <c r="M48" s="79">
        <v>76.95</v>
      </c>
      <c r="N48" s="69">
        <v>0</v>
      </c>
      <c r="O48" s="67">
        <f t="shared" si="0"/>
        <v>76.95</v>
      </c>
      <c r="P48" s="67">
        <v>60</v>
      </c>
      <c r="Q48" s="67">
        <v>0</v>
      </c>
      <c r="R48" s="67">
        <f t="shared" si="1"/>
        <v>60</v>
      </c>
      <c r="S48" s="67">
        <v>60</v>
      </c>
      <c r="T48" s="69">
        <v>6.05</v>
      </c>
      <c r="U48" s="67">
        <f t="shared" si="2"/>
        <v>66.05</v>
      </c>
      <c r="V48" s="83">
        <v>85.5850840336135</v>
      </c>
      <c r="W48" s="84">
        <f t="shared" si="7"/>
        <v>44</v>
      </c>
      <c r="X48" s="79">
        <v>27</v>
      </c>
      <c r="Y48" s="68" t="s">
        <v>38</v>
      </c>
      <c r="Z48" s="88">
        <v>88</v>
      </c>
      <c r="AA48" s="89"/>
      <c r="AB48" s="90"/>
      <c r="AC48" s="90"/>
      <c r="AD48" s="88"/>
    </row>
    <row r="49" ht="24" spans="1:30">
      <c r="A49" s="62" t="s">
        <v>35</v>
      </c>
      <c r="B49" s="63" t="s">
        <v>36</v>
      </c>
      <c r="C49" s="64">
        <v>2024</v>
      </c>
      <c r="D49" s="65" t="str">
        <f>VLOOKUP(F49,[1]sheet!$A$2:$C$91,3,FALSE)</f>
        <v>历史师范242</v>
      </c>
      <c r="E49" s="66" t="str">
        <f>VLOOKUP(F49,[1]sheet!$A$2:$D$91,2,FALSE)</f>
        <v>2438110057</v>
      </c>
      <c r="F49" s="66" t="s">
        <v>101</v>
      </c>
      <c r="G49" s="67">
        <v>80</v>
      </c>
      <c r="H49" s="68">
        <v>12.375</v>
      </c>
      <c r="I49" s="76">
        <f t="shared" si="6"/>
        <v>92.375</v>
      </c>
      <c r="J49" s="77">
        <v>85.6134453781513</v>
      </c>
      <c r="K49" s="68">
        <v>1.5</v>
      </c>
      <c r="L49" s="78">
        <f t="shared" si="3"/>
        <v>87.1134453781513</v>
      </c>
      <c r="M49" s="79">
        <v>78.9</v>
      </c>
      <c r="N49" s="68">
        <v>0</v>
      </c>
      <c r="O49" s="68">
        <f t="shared" si="0"/>
        <v>78.9</v>
      </c>
      <c r="P49" s="67">
        <v>60</v>
      </c>
      <c r="Q49" s="68">
        <v>2</v>
      </c>
      <c r="R49" s="76">
        <f t="shared" si="1"/>
        <v>62</v>
      </c>
      <c r="S49" s="67">
        <v>60</v>
      </c>
      <c r="T49" s="68">
        <v>15</v>
      </c>
      <c r="U49" s="76">
        <f t="shared" si="2"/>
        <v>75</v>
      </c>
      <c r="V49" s="83">
        <v>85.3675840336135</v>
      </c>
      <c r="W49" s="84">
        <f t="shared" si="7"/>
        <v>45</v>
      </c>
      <c r="X49" s="79">
        <v>51</v>
      </c>
      <c r="Y49" s="68" t="s">
        <v>38</v>
      </c>
      <c r="Z49" s="88">
        <v>88</v>
      </c>
      <c r="AA49" s="88"/>
      <c r="AB49" s="88"/>
      <c r="AC49" s="88"/>
      <c r="AD49" s="88"/>
    </row>
    <row r="50" ht="24" spans="1:30">
      <c r="A50" s="62" t="s">
        <v>35</v>
      </c>
      <c r="B50" s="63" t="s">
        <v>36</v>
      </c>
      <c r="C50" s="64">
        <v>2024</v>
      </c>
      <c r="D50" s="65" t="str">
        <f>VLOOKUP(F50,[1]sheet!$A$2:$C$91,3,FALSE)</f>
        <v>历史师范241</v>
      </c>
      <c r="E50" s="66" t="str">
        <f>VLOOKUP(F50,[1]sheet!$A$2:$D$91,2,FALSE)</f>
        <v>2438110026</v>
      </c>
      <c r="F50" s="66" t="s">
        <v>102</v>
      </c>
      <c r="G50" s="67">
        <v>80</v>
      </c>
      <c r="H50" s="68">
        <v>4.75</v>
      </c>
      <c r="I50" s="67">
        <f t="shared" si="6"/>
        <v>84.75</v>
      </c>
      <c r="J50" s="77">
        <v>85.6890756302521</v>
      </c>
      <c r="K50" s="68">
        <v>3.5</v>
      </c>
      <c r="L50" s="80">
        <f t="shared" si="3"/>
        <v>89.1890756302521</v>
      </c>
      <c r="M50" s="79">
        <v>76.7</v>
      </c>
      <c r="N50" s="68">
        <v>0</v>
      </c>
      <c r="O50" s="67">
        <f t="shared" si="0"/>
        <v>76.7</v>
      </c>
      <c r="P50" s="67">
        <v>60</v>
      </c>
      <c r="Q50" s="68">
        <v>2</v>
      </c>
      <c r="R50" s="67">
        <f t="shared" si="1"/>
        <v>62</v>
      </c>
      <c r="S50" s="67">
        <v>60</v>
      </c>
      <c r="T50" s="68">
        <v>1</v>
      </c>
      <c r="U50" s="67">
        <f t="shared" si="2"/>
        <v>61</v>
      </c>
      <c r="V50" s="83">
        <v>85.3518067226891</v>
      </c>
      <c r="W50" s="84">
        <f t="shared" si="7"/>
        <v>46</v>
      </c>
      <c r="X50" s="79">
        <v>49</v>
      </c>
      <c r="Y50" s="68" t="s">
        <v>38</v>
      </c>
      <c r="Z50" s="88">
        <v>88</v>
      </c>
      <c r="AA50" s="88"/>
      <c r="AB50" s="88"/>
      <c r="AC50" s="88"/>
      <c r="AD50" s="88"/>
    </row>
    <row r="51" ht="24" spans="1:30">
      <c r="A51" s="62" t="s">
        <v>35</v>
      </c>
      <c r="B51" s="63" t="s">
        <v>36</v>
      </c>
      <c r="C51" s="64">
        <v>2024</v>
      </c>
      <c r="D51" s="65" t="str">
        <f>VLOOKUP(F51,[1]sheet!$A$2:$C$91,3,FALSE)</f>
        <v>历史师范241</v>
      </c>
      <c r="E51" s="66" t="str">
        <f>VLOOKUP(F51,[1]sheet!$A$2:$D$91,2,FALSE)</f>
        <v>2438110034</v>
      </c>
      <c r="F51" s="66" t="s">
        <v>103</v>
      </c>
      <c r="G51" s="67">
        <v>80</v>
      </c>
      <c r="H51" s="68">
        <v>3.85</v>
      </c>
      <c r="I51" s="67">
        <f t="shared" si="6"/>
        <v>83.85</v>
      </c>
      <c r="J51" s="77">
        <v>87.2605042016807</v>
      </c>
      <c r="K51" s="68">
        <v>0.05</v>
      </c>
      <c r="L51" s="80">
        <f t="shared" si="3"/>
        <v>87.3105042016807</v>
      </c>
      <c r="M51" s="79">
        <v>97</v>
      </c>
      <c r="N51" s="68">
        <v>0</v>
      </c>
      <c r="O51" s="67">
        <f t="shared" si="0"/>
        <v>97</v>
      </c>
      <c r="P51" s="67">
        <v>60</v>
      </c>
      <c r="Q51" s="68">
        <v>0</v>
      </c>
      <c r="R51" s="67">
        <f t="shared" si="1"/>
        <v>60</v>
      </c>
      <c r="S51" s="67">
        <v>60</v>
      </c>
      <c r="T51" s="68">
        <v>11.05</v>
      </c>
      <c r="U51" s="67">
        <f t="shared" si="2"/>
        <v>71.05</v>
      </c>
      <c r="V51" s="83">
        <v>85.2703781512605</v>
      </c>
      <c r="W51" s="84">
        <f t="shared" si="7"/>
        <v>47</v>
      </c>
      <c r="X51" s="79">
        <v>31</v>
      </c>
      <c r="Y51" s="68" t="s">
        <v>38</v>
      </c>
      <c r="Z51" s="88">
        <v>88</v>
      </c>
      <c r="AA51" s="88"/>
      <c r="AB51" s="88"/>
      <c r="AC51" s="88"/>
      <c r="AD51" s="88"/>
    </row>
    <row r="52" ht="24" spans="1:30">
      <c r="A52" s="62" t="s">
        <v>35</v>
      </c>
      <c r="B52" s="63" t="s">
        <v>36</v>
      </c>
      <c r="C52" s="64">
        <v>2024</v>
      </c>
      <c r="D52" s="65" t="str">
        <f>VLOOKUP(F52,[1]sheet!$A$2:$C$91,3,FALSE)</f>
        <v>历史师范242</v>
      </c>
      <c r="E52" s="66" t="str">
        <f>VLOOKUP(F52,[1]sheet!$A$2:$D$91,2,FALSE)</f>
        <v>2438110077</v>
      </c>
      <c r="F52" s="66" t="s">
        <v>104</v>
      </c>
      <c r="G52" s="67">
        <v>80</v>
      </c>
      <c r="H52" s="68">
        <v>11.975</v>
      </c>
      <c r="I52" s="76">
        <f t="shared" si="6"/>
        <v>91.975</v>
      </c>
      <c r="J52" s="77">
        <v>86.3865546218487</v>
      </c>
      <c r="K52" s="68">
        <v>0.3</v>
      </c>
      <c r="L52" s="78">
        <f t="shared" si="3"/>
        <v>86.6865546218487</v>
      </c>
      <c r="M52" s="79">
        <v>82.9</v>
      </c>
      <c r="N52" s="68">
        <v>0</v>
      </c>
      <c r="O52" s="68">
        <f t="shared" si="0"/>
        <v>82.9</v>
      </c>
      <c r="P52" s="67">
        <v>60</v>
      </c>
      <c r="Q52" s="68">
        <v>1.5</v>
      </c>
      <c r="R52" s="76">
        <f t="shared" si="1"/>
        <v>61.5</v>
      </c>
      <c r="S52" s="67">
        <v>60</v>
      </c>
      <c r="T52" s="68">
        <v>14.99</v>
      </c>
      <c r="U52" s="76">
        <f t="shared" si="2"/>
        <v>74.99</v>
      </c>
      <c r="V52" s="83">
        <v>85.1819159663865</v>
      </c>
      <c r="W52" s="84">
        <f t="shared" si="7"/>
        <v>48</v>
      </c>
      <c r="X52" s="79">
        <v>42</v>
      </c>
      <c r="Y52" s="68" t="s">
        <v>38</v>
      </c>
      <c r="Z52" s="88">
        <v>88</v>
      </c>
      <c r="AA52" s="88"/>
      <c r="AB52" s="88"/>
      <c r="AC52" s="88"/>
      <c r="AD52" s="88"/>
    </row>
    <row r="53" ht="24" spans="1:30">
      <c r="A53" s="62" t="s">
        <v>35</v>
      </c>
      <c r="B53" s="63" t="s">
        <v>36</v>
      </c>
      <c r="C53" s="64">
        <v>2024</v>
      </c>
      <c r="D53" s="65" t="str">
        <f>VLOOKUP(F53,[1]sheet!$A$2:$C$91,3,FALSE)</f>
        <v>历史师范242</v>
      </c>
      <c r="E53" s="66" t="str">
        <f>VLOOKUP(F53,[1]sheet!$A$2:$D$91,2,FALSE)</f>
        <v>2333110077</v>
      </c>
      <c r="F53" s="66" t="s">
        <v>105</v>
      </c>
      <c r="G53" s="67">
        <v>80</v>
      </c>
      <c r="H53" s="68">
        <v>9.75</v>
      </c>
      <c r="I53" s="76">
        <f t="shared" si="6"/>
        <v>89.75</v>
      </c>
      <c r="J53" s="77">
        <v>87.7731092436975</v>
      </c>
      <c r="K53" s="68">
        <v>0</v>
      </c>
      <c r="L53" s="78">
        <f t="shared" si="3"/>
        <v>87.7731092436975</v>
      </c>
      <c r="M53" s="79">
        <v>74.325</v>
      </c>
      <c r="N53" s="68">
        <v>0</v>
      </c>
      <c r="O53" s="68">
        <f t="shared" si="0"/>
        <v>74.325</v>
      </c>
      <c r="P53" s="67">
        <v>60</v>
      </c>
      <c r="Q53" s="68">
        <v>0</v>
      </c>
      <c r="R53" s="76">
        <f t="shared" si="1"/>
        <v>60</v>
      </c>
      <c r="S53" s="67">
        <v>60</v>
      </c>
      <c r="T53" s="68">
        <v>7.03</v>
      </c>
      <c r="U53" s="76">
        <f t="shared" si="2"/>
        <v>67.03</v>
      </c>
      <c r="V53" s="83">
        <v>84.8725819327731</v>
      </c>
      <c r="W53" s="84">
        <f t="shared" si="7"/>
        <v>49</v>
      </c>
      <c r="X53" s="79">
        <v>26</v>
      </c>
      <c r="Y53" s="68" t="s">
        <v>38</v>
      </c>
      <c r="Z53" s="88">
        <v>88</v>
      </c>
      <c r="AA53" s="88"/>
      <c r="AB53" s="88"/>
      <c r="AC53" s="88"/>
      <c r="AD53" s="88"/>
    </row>
    <row r="54" ht="24" spans="1:30">
      <c r="A54" s="62" t="s">
        <v>35</v>
      </c>
      <c r="B54" s="63" t="s">
        <v>36</v>
      </c>
      <c r="C54" s="64">
        <v>2024</v>
      </c>
      <c r="D54" s="65" t="str">
        <f>VLOOKUP(F54,[1]sheet!$A$2:$C$91,3,FALSE)</f>
        <v>历史师范242</v>
      </c>
      <c r="E54" s="66" t="str">
        <f>VLOOKUP(F54,[1]sheet!$A$2:$D$91,2,FALSE)</f>
        <v>2438110071</v>
      </c>
      <c r="F54" s="66" t="s">
        <v>106</v>
      </c>
      <c r="G54" s="67">
        <v>80</v>
      </c>
      <c r="H54" s="68">
        <v>4.05</v>
      </c>
      <c r="I54" s="76">
        <f t="shared" si="6"/>
        <v>84.05</v>
      </c>
      <c r="J54" s="77">
        <v>85.8571428571429</v>
      </c>
      <c r="K54" s="68">
        <v>1.5</v>
      </c>
      <c r="L54" s="78">
        <f t="shared" si="3"/>
        <v>87.3571428571429</v>
      </c>
      <c r="M54" s="79">
        <v>74.05</v>
      </c>
      <c r="N54" s="68">
        <v>0</v>
      </c>
      <c r="O54" s="68">
        <f t="shared" si="0"/>
        <v>74.05</v>
      </c>
      <c r="P54" s="67">
        <v>60</v>
      </c>
      <c r="Q54" s="68">
        <v>0</v>
      </c>
      <c r="R54" s="76">
        <f t="shared" si="1"/>
        <v>60</v>
      </c>
      <c r="S54" s="67">
        <v>60</v>
      </c>
      <c r="T54" s="68">
        <v>18.655</v>
      </c>
      <c r="U54" s="76">
        <f t="shared" si="2"/>
        <v>78.655</v>
      </c>
      <c r="V54" s="83">
        <v>84.5581071428572</v>
      </c>
      <c r="W54" s="84">
        <f t="shared" si="7"/>
        <v>50</v>
      </c>
      <c r="X54" s="79">
        <v>45</v>
      </c>
      <c r="Y54" s="68" t="s">
        <v>38</v>
      </c>
      <c r="Z54" s="88">
        <v>88</v>
      </c>
      <c r="AA54" s="88"/>
      <c r="AB54" s="88"/>
      <c r="AC54" s="88"/>
      <c r="AD54" s="88"/>
    </row>
    <row r="55" ht="24" spans="1:30">
      <c r="A55" s="62" t="s">
        <v>35</v>
      </c>
      <c r="B55" s="63" t="s">
        <v>36</v>
      </c>
      <c r="C55" s="64">
        <v>2024</v>
      </c>
      <c r="D55" s="65" t="str">
        <f>VLOOKUP(F55,[1]sheet!$A$2:$C$91,3,FALSE)</f>
        <v>历史师范241</v>
      </c>
      <c r="E55" s="66" t="str">
        <f>VLOOKUP(F55,[1]sheet!$A$2:$D$91,2,FALSE)</f>
        <v>2438110021</v>
      </c>
      <c r="F55" s="66" t="s">
        <v>107</v>
      </c>
      <c r="G55" s="67">
        <v>80</v>
      </c>
      <c r="H55" s="69">
        <v>1.15</v>
      </c>
      <c r="I55" s="67">
        <f t="shared" si="6"/>
        <v>81.15</v>
      </c>
      <c r="J55" s="77">
        <v>85.7731092436975</v>
      </c>
      <c r="K55" s="69">
        <v>2.2</v>
      </c>
      <c r="L55" s="80">
        <f t="shared" si="3"/>
        <v>87.9731092436975</v>
      </c>
      <c r="M55" s="79">
        <v>79.1</v>
      </c>
      <c r="N55" s="69">
        <v>0</v>
      </c>
      <c r="O55" s="67">
        <f t="shared" si="0"/>
        <v>79.1</v>
      </c>
      <c r="P55" s="67">
        <v>60</v>
      </c>
      <c r="Q55" s="67">
        <v>0</v>
      </c>
      <c r="R55" s="67">
        <f t="shared" si="1"/>
        <v>60</v>
      </c>
      <c r="S55" s="67">
        <v>60</v>
      </c>
      <c r="T55" s="69">
        <v>5.74</v>
      </c>
      <c r="U55" s="67">
        <f t="shared" si="2"/>
        <v>65.74</v>
      </c>
      <c r="V55" s="83">
        <v>84.3368319327731</v>
      </c>
      <c r="W55" s="84">
        <f t="shared" si="7"/>
        <v>51</v>
      </c>
      <c r="X55" s="79">
        <v>46</v>
      </c>
      <c r="Y55" s="68" t="s">
        <v>38</v>
      </c>
      <c r="Z55" s="88">
        <v>88</v>
      </c>
      <c r="AA55" s="89"/>
      <c r="AB55" s="90"/>
      <c r="AC55" s="90"/>
      <c r="AD55" s="88"/>
    </row>
    <row r="56" ht="24" spans="1:30">
      <c r="A56" s="62" t="s">
        <v>35</v>
      </c>
      <c r="B56" s="63" t="s">
        <v>36</v>
      </c>
      <c r="C56" s="64">
        <v>2024</v>
      </c>
      <c r="D56" s="65" t="str">
        <f>VLOOKUP(F56,[1]sheet!$A$2:$C$91,3,FALSE)</f>
        <v>历史师范242</v>
      </c>
      <c r="E56" s="66" t="str">
        <f>VLOOKUP(F56,[1]sheet!$A$2:$D$91,2,FALSE)</f>
        <v>2407110120</v>
      </c>
      <c r="F56" s="66" t="s">
        <v>108</v>
      </c>
      <c r="G56" s="67">
        <v>80</v>
      </c>
      <c r="H56" s="68">
        <v>5.7</v>
      </c>
      <c r="I56" s="76">
        <f t="shared" si="6"/>
        <v>85.7</v>
      </c>
      <c r="J56" s="77">
        <v>84.2137404580153</v>
      </c>
      <c r="K56" s="68">
        <v>1.1</v>
      </c>
      <c r="L56" s="78">
        <f t="shared" si="3"/>
        <v>85.3137404580153</v>
      </c>
      <c r="M56" s="79">
        <v>78.05</v>
      </c>
      <c r="N56" s="68">
        <v>0</v>
      </c>
      <c r="O56" s="68">
        <f t="shared" si="0"/>
        <v>78.05</v>
      </c>
      <c r="P56" s="67">
        <v>60</v>
      </c>
      <c r="Q56" s="68">
        <v>6</v>
      </c>
      <c r="R56" s="76">
        <f t="shared" si="1"/>
        <v>66</v>
      </c>
      <c r="S56" s="67">
        <v>60</v>
      </c>
      <c r="T56" s="68">
        <v>28.37</v>
      </c>
      <c r="U56" s="76">
        <f t="shared" si="2"/>
        <v>88.37</v>
      </c>
      <c r="V56" s="83">
        <v>84.1763053435115</v>
      </c>
      <c r="W56" s="84">
        <f t="shared" si="7"/>
        <v>52</v>
      </c>
      <c r="X56" s="79">
        <v>63</v>
      </c>
      <c r="Y56" s="68" t="s">
        <v>38</v>
      </c>
      <c r="Z56" s="88">
        <v>88</v>
      </c>
      <c r="AA56" s="88"/>
      <c r="AB56" s="88"/>
      <c r="AC56" s="88"/>
      <c r="AD56" s="88"/>
    </row>
    <row r="57" ht="24" spans="1:30">
      <c r="A57" s="62" t="s">
        <v>35</v>
      </c>
      <c r="B57" s="63" t="s">
        <v>36</v>
      </c>
      <c r="C57" s="64">
        <v>2024</v>
      </c>
      <c r="D57" s="65" t="str">
        <f>VLOOKUP(F57,[1]sheet!$A$2:$C$91,3,FALSE)</f>
        <v>历史师范241</v>
      </c>
      <c r="E57" s="66" t="str">
        <f>VLOOKUP(F57,[1]sheet!$A$2:$D$91,2,FALSE)</f>
        <v>2306110249</v>
      </c>
      <c r="F57" s="66" t="s">
        <v>109</v>
      </c>
      <c r="G57" s="67">
        <v>80</v>
      </c>
      <c r="H57" s="69">
        <v>2.3</v>
      </c>
      <c r="I57" s="67">
        <f t="shared" si="6"/>
        <v>82.3</v>
      </c>
      <c r="J57" s="77">
        <v>85.109243697479</v>
      </c>
      <c r="K57" s="69">
        <v>0</v>
      </c>
      <c r="L57" s="80">
        <f t="shared" si="3"/>
        <v>85.109243697479</v>
      </c>
      <c r="M57" s="79">
        <v>83.45</v>
      </c>
      <c r="N57" s="69">
        <v>0</v>
      </c>
      <c r="O57" s="67">
        <f t="shared" si="0"/>
        <v>83.45</v>
      </c>
      <c r="P57" s="67">
        <v>60</v>
      </c>
      <c r="Q57" s="67">
        <v>0</v>
      </c>
      <c r="R57" s="67">
        <f t="shared" si="1"/>
        <v>60</v>
      </c>
      <c r="S57" s="67">
        <v>60</v>
      </c>
      <c r="T57" s="69">
        <v>31.205</v>
      </c>
      <c r="U57" s="67">
        <f t="shared" si="2"/>
        <v>91.205</v>
      </c>
      <c r="V57" s="83">
        <v>83.7946827731092</v>
      </c>
      <c r="W57" s="84">
        <f t="shared" si="7"/>
        <v>53</v>
      </c>
      <c r="X57" s="79">
        <v>54</v>
      </c>
      <c r="Y57" s="68" t="s">
        <v>38</v>
      </c>
      <c r="Z57" s="88">
        <v>88</v>
      </c>
      <c r="AA57" s="89"/>
      <c r="AB57" s="90"/>
      <c r="AC57" s="90"/>
      <c r="AD57" s="88"/>
    </row>
    <row r="58" ht="24" spans="1:30">
      <c r="A58" s="62" t="s">
        <v>35</v>
      </c>
      <c r="B58" s="63" t="s">
        <v>36</v>
      </c>
      <c r="C58" s="64">
        <v>2024</v>
      </c>
      <c r="D58" s="65" t="str">
        <f>VLOOKUP(F58,[1]sheet!$A$2:$C$91,3,FALSE)</f>
        <v>历史师范241</v>
      </c>
      <c r="E58" s="66" t="str">
        <f>VLOOKUP(F58,[1]sheet!$A$2:$D$91,2,FALSE)</f>
        <v>2438110025</v>
      </c>
      <c r="F58" s="66" t="s">
        <v>110</v>
      </c>
      <c r="G58" s="67">
        <v>80</v>
      </c>
      <c r="H58" s="68">
        <v>3.25</v>
      </c>
      <c r="I58" s="67">
        <f t="shared" si="6"/>
        <v>83.25</v>
      </c>
      <c r="J58" s="77">
        <v>83.571429</v>
      </c>
      <c r="K58" s="68">
        <v>3.7</v>
      </c>
      <c r="L58" s="80">
        <f t="shared" si="3"/>
        <v>87.271429</v>
      </c>
      <c r="M58" s="79">
        <v>78.25</v>
      </c>
      <c r="N58" s="68">
        <v>0</v>
      </c>
      <c r="O58" s="67">
        <f t="shared" si="0"/>
        <v>78.25</v>
      </c>
      <c r="P58" s="67">
        <v>60</v>
      </c>
      <c r="Q58" s="68">
        <v>0</v>
      </c>
      <c r="R58" s="67">
        <f t="shared" si="1"/>
        <v>60</v>
      </c>
      <c r="S58" s="67">
        <v>60</v>
      </c>
      <c r="T58" s="68">
        <v>1</v>
      </c>
      <c r="U58" s="67">
        <f t="shared" si="2"/>
        <v>61</v>
      </c>
      <c r="V58" s="83">
        <v>83.74107175</v>
      </c>
      <c r="W58" s="84">
        <f t="shared" si="7"/>
        <v>54</v>
      </c>
      <c r="X58" s="79">
        <v>70</v>
      </c>
      <c r="Y58" s="68" t="s">
        <v>38</v>
      </c>
      <c r="Z58" s="88">
        <v>88</v>
      </c>
      <c r="AA58" s="88"/>
      <c r="AB58" s="88"/>
      <c r="AC58" s="88"/>
      <c r="AD58" s="88"/>
    </row>
    <row r="59" ht="24" spans="1:30">
      <c r="A59" s="62" t="s">
        <v>35</v>
      </c>
      <c r="B59" s="63" t="s">
        <v>36</v>
      </c>
      <c r="C59" s="64">
        <v>2024</v>
      </c>
      <c r="D59" s="65" t="str">
        <f>VLOOKUP(F59,[1]sheet!$A$2:$C$91,3,FALSE)</f>
        <v>历史师范241</v>
      </c>
      <c r="E59" s="66" t="str">
        <f>VLOOKUP(F59,[1]sheet!$A$2:$D$91,2,FALSE)</f>
        <v>2438110016</v>
      </c>
      <c r="F59" s="66" t="s">
        <v>111</v>
      </c>
      <c r="G59" s="67">
        <v>80</v>
      </c>
      <c r="H59" s="69">
        <v>5.025</v>
      </c>
      <c r="I59" s="67">
        <f t="shared" si="6"/>
        <v>85.025</v>
      </c>
      <c r="J59" s="77">
        <v>86.3949579831933</v>
      </c>
      <c r="K59" s="69">
        <v>1.5</v>
      </c>
      <c r="L59" s="80">
        <f t="shared" si="3"/>
        <v>87.8949579831933</v>
      </c>
      <c r="M59" s="79">
        <v>60.75</v>
      </c>
      <c r="N59" s="69">
        <v>0</v>
      </c>
      <c r="O59" s="67">
        <f t="shared" si="0"/>
        <v>60.75</v>
      </c>
      <c r="P59" s="67">
        <v>60</v>
      </c>
      <c r="Q59" s="67">
        <v>0</v>
      </c>
      <c r="R59" s="67">
        <f t="shared" si="1"/>
        <v>60</v>
      </c>
      <c r="S59" s="67">
        <v>60</v>
      </c>
      <c r="T59" s="69">
        <v>5.39</v>
      </c>
      <c r="U59" s="67">
        <f t="shared" si="2"/>
        <v>65.39</v>
      </c>
      <c r="V59" s="83">
        <v>83.730718487395</v>
      </c>
      <c r="W59" s="84">
        <f t="shared" si="7"/>
        <v>55</v>
      </c>
      <c r="X59" s="79">
        <v>41</v>
      </c>
      <c r="Y59" s="68" t="s">
        <v>38</v>
      </c>
      <c r="Z59" s="88">
        <v>88</v>
      </c>
      <c r="AA59" s="89"/>
      <c r="AB59" s="90"/>
      <c r="AC59" s="90"/>
      <c r="AD59" s="88"/>
    </row>
    <row r="60" ht="24" spans="1:30">
      <c r="A60" s="62" t="s">
        <v>35</v>
      </c>
      <c r="B60" s="63" t="s">
        <v>36</v>
      </c>
      <c r="C60" s="64">
        <v>2024</v>
      </c>
      <c r="D60" s="65" t="str">
        <f>VLOOKUP(F60,[1]sheet!$A$2:$C$91,3,FALSE)</f>
        <v>历史师范242</v>
      </c>
      <c r="E60" s="66" t="str">
        <f>VLOOKUP(F60,[1]sheet!$A$2:$D$91,2,FALSE)</f>
        <v>2438110045</v>
      </c>
      <c r="F60" s="66" t="s">
        <v>112</v>
      </c>
      <c r="G60" s="67">
        <v>80</v>
      </c>
      <c r="H60" s="68">
        <v>1.5</v>
      </c>
      <c r="I60" s="76">
        <f t="shared" si="6"/>
        <v>81.5</v>
      </c>
      <c r="J60" s="77">
        <v>84.9831932773109</v>
      </c>
      <c r="K60" s="68">
        <v>1.5</v>
      </c>
      <c r="L60" s="78">
        <f t="shared" si="3"/>
        <v>86.4831932773109</v>
      </c>
      <c r="M60" s="79">
        <v>76.325</v>
      </c>
      <c r="N60" s="68">
        <v>0</v>
      </c>
      <c r="O60" s="68">
        <f t="shared" si="0"/>
        <v>76.325</v>
      </c>
      <c r="P60" s="67">
        <v>60</v>
      </c>
      <c r="Q60" s="68">
        <v>0</v>
      </c>
      <c r="R60" s="76">
        <f t="shared" si="1"/>
        <v>60</v>
      </c>
      <c r="S60" s="67">
        <v>60</v>
      </c>
      <c r="T60" s="68">
        <v>15</v>
      </c>
      <c r="U60" s="76">
        <f t="shared" si="2"/>
        <v>75</v>
      </c>
      <c r="V60" s="83">
        <v>83.5786449579832</v>
      </c>
      <c r="W60" s="84">
        <f t="shared" si="7"/>
        <v>56</v>
      </c>
      <c r="X60" s="79">
        <v>55</v>
      </c>
      <c r="Y60" s="68" t="s">
        <v>38</v>
      </c>
      <c r="Z60" s="88">
        <v>88</v>
      </c>
      <c r="AA60" s="88"/>
      <c r="AB60" s="88"/>
      <c r="AC60" s="88"/>
      <c r="AD60" s="88"/>
    </row>
    <row r="61" ht="24" spans="1:30">
      <c r="A61" s="62" t="s">
        <v>35</v>
      </c>
      <c r="B61" s="63" t="s">
        <v>36</v>
      </c>
      <c r="C61" s="64">
        <v>2024</v>
      </c>
      <c r="D61" s="65" t="str">
        <f>VLOOKUP(F61,[1]sheet!$A$2:$C$91,3,FALSE)</f>
        <v>历史师范242</v>
      </c>
      <c r="E61" s="66" t="str">
        <f>VLOOKUP(F61,[1]sheet!$A$2:$D$91,2,FALSE)</f>
        <v>2438110051</v>
      </c>
      <c r="F61" s="66" t="s">
        <v>113</v>
      </c>
      <c r="G61" s="67">
        <v>80</v>
      </c>
      <c r="H61" s="68">
        <v>2.15</v>
      </c>
      <c r="I61" s="76">
        <f t="shared" si="6"/>
        <v>82.15</v>
      </c>
      <c r="J61" s="77">
        <v>85.7563025210084</v>
      </c>
      <c r="K61" s="68">
        <v>2</v>
      </c>
      <c r="L61" s="78">
        <f t="shared" si="3"/>
        <v>87.7563025210084</v>
      </c>
      <c r="M61" s="79">
        <v>75.1</v>
      </c>
      <c r="N61" s="68">
        <v>0</v>
      </c>
      <c r="O61" s="68">
        <f t="shared" si="0"/>
        <v>75.1</v>
      </c>
      <c r="P61" s="67">
        <v>60</v>
      </c>
      <c r="Q61" s="68">
        <v>0</v>
      </c>
      <c r="R61" s="76">
        <f t="shared" si="1"/>
        <v>60</v>
      </c>
      <c r="S61" s="67">
        <v>60</v>
      </c>
      <c r="T61" s="68">
        <v>-5</v>
      </c>
      <c r="U61" s="76">
        <f t="shared" si="2"/>
        <v>55</v>
      </c>
      <c r="V61" s="83">
        <v>83.5372268907563</v>
      </c>
      <c r="W61" s="84">
        <f t="shared" si="7"/>
        <v>57</v>
      </c>
      <c r="X61" s="79">
        <v>48</v>
      </c>
      <c r="Y61" s="68" t="s">
        <v>38</v>
      </c>
      <c r="Z61" s="88">
        <v>88</v>
      </c>
      <c r="AA61" s="88"/>
      <c r="AB61" s="88"/>
      <c r="AC61" s="88"/>
      <c r="AD61" s="88"/>
    </row>
    <row r="62" ht="24" spans="1:30">
      <c r="A62" s="62" t="s">
        <v>35</v>
      </c>
      <c r="B62" s="63" t="s">
        <v>36</v>
      </c>
      <c r="C62" s="64">
        <v>2024</v>
      </c>
      <c r="D62" s="65" t="str">
        <f>VLOOKUP(F62,[1]sheet!$A$2:$C$91,3,FALSE)</f>
        <v>历史师范241</v>
      </c>
      <c r="E62" s="66" t="str">
        <f>VLOOKUP(F62,[1]sheet!$A$2:$D$91,2,FALSE)</f>
        <v>2438110040</v>
      </c>
      <c r="F62" s="66" t="s">
        <v>114</v>
      </c>
      <c r="G62" s="67">
        <v>80</v>
      </c>
      <c r="H62" s="68">
        <v>0</v>
      </c>
      <c r="I62" s="67">
        <f t="shared" si="6"/>
        <v>80</v>
      </c>
      <c r="J62" s="77">
        <v>85.7731092436975</v>
      </c>
      <c r="K62" s="68">
        <v>1.5</v>
      </c>
      <c r="L62" s="80">
        <f t="shared" si="3"/>
        <v>87.2731092436975</v>
      </c>
      <c r="M62" s="79">
        <v>70.25</v>
      </c>
      <c r="N62" s="68">
        <v>0</v>
      </c>
      <c r="O62" s="67">
        <f t="shared" si="0"/>
        <v>70.25</v>
      </c>
      <c r="P62" s="67">
        <v>60</v>
      </c>
      <c r="Q62" s="68">
        <v>0</v>
      </c>
      <c r="R62" s="67">
        <f t="shared" si="1"/>
        <v>60</v>
      </c>
      <c r="S62" s="67">
        <v>60</v>
      </c>
      <c r="T62" s="68">
        <v>8</v>
      </c>
      <c r="U62" s="67">
        <f t="shared" si="2"/>
        <v>68</v>
      </c>
      <c r="V62" s="83">
        <v>83.3673319327731</v>
      </c>
      <c r="W62" s="84">
        <f t="shared" si="7"/>
        <v>58</v>
      </c>
      <c r="X62" s="79">
        <v>46</v>
      </c>
      <c r="Y62" s="68" t="s">
        <v>38</v>
      </c>
      <c r="Z62" s="88">
        <v>88</v>
      </c>
      <c r="AA62" s="88"/>
      <c r="AB62" s="88"/>
      <c r="AC62" s="88"/>
      <c r="AD62" s="88"/>
    </row>
    <row r="63" ht="24" spans="1:30">
      <c r="A63" s="62" t="s">
        <v>35</v>
      </c>
      <c r="B63" s="63" t="s">
        <v>36</v>
      </c>
      <c r="C63" s="64">
        <v>2024</v>
      </c>
      <c r="D63" s="65" t="str">
        <f>VLOOKUP(F63,[1]sheet!$A$2:$C$91,3,FALSE)</f>
        <v>历史师范241</v>
      </c>
      <c r="E63" s="66" t="str">
        <f>VLOOKUP(F63,[1]sheet!$A$2:$D$91,2,FALSE)</f>
        <v>2438110004</v>
      </c>
      <c r="F63" s="66" t="s">
        <v>115</v>
      </c>
      <c r="G63" s="67">
        <v>80</v>
      </c>
      <c r="H63" s="69">
        <v>0.8</v>
      </c>
      <c r="I63" s="67">
        <f t="shared" si="6"/>
        <v>80.8</v>
      </c>
      <c r="J63" s="77">
        <v>87.1176470588235</v>
      </c>
      <c r="K63" s="69">
        <v>0</v>
      </c>
      <c r="L63" s="80">
        <f t="shared" si="3"/>
        <v>87.1176470588235</v>
      </c>
      <c r="M63" s="79">
        <v>76.5</v>
      </c>
      <c r="N63" s="69">
        <v>0</v>
      </c>
      <c r="O63" s="67">
        <f t="shared" si="0"/>
        <v>76.5</v>
      </c>
      <c r="P63" s="67">
        <v>60</v>
      </c>
      <c r="Q63" s="67">
        <v>0</v>
      </c>
      <c r="R63" s="67">
        <f t="shared" si="1"/>
        <v>60</v>
      </c>
      <c r="S63" s="67">
        <v>60</v>
      </c>
      <c r="T63" s="69">
        <v>-1.25</v>
      </c>
      <c r="U63" s="67">
        <f t="shared" si="2"/>
        <v>58.75</v>
      </c>
      <c r="V63" s="83">
        <v>83.1807352941176</v>
      </c>
      <c r="W63" s="84">
        <f t="shared" si="7"/>
        <v>59</v>
      </c>
      <c r="X63" s="79">
        <v>34</v>
      </c>
      <c r="Y63" s="68" t="s">
        <v>38</v>
      </c>
      <c r="Z63" s="88">
        <v>88</v>
      </c>
      <c r="AA63" s="89"/>
      <c r="AB63" s="90"/>
      <c r="AC63" s="90"/>
      <c r="AD63" s="88"/>
    </row>
    <row r="64" ht="24" spans="1:30">
      <c r="A64" s="62" t="s">
        <v>35</v>
      </c>
      <c r="B64" s="63" t="s">
        <v>36</v>
      </c>
      <c r="C64" s="64">
        <v>2024</v>
      </c>
      <c r="D64" s="65" t="str">
        <f>VLOOKUP(F64,[1]sheet!$A$2:$C$91,3,FALSE)</f>
        <v>历史师范241</v>
      </c>
      <c r="E64" s="66" t="str">
        <f>VLOOKUP(F64,[1]sheet!$A$2:$D$91,2,FALSE)</f>
        <v>2438110015</v>
      </c>
      <c r="F64" s="66" t="s">
        <v>116</v>
      </c>
      <c r="G64" s="67">
        <v>80</v>
      </c>
      <c r="H64" s="69">
        <v>7.4</v>
      </c>
      <c r="I64" s="67">
        <f t="shared" si="6"/>
        <v>87.4</v>
      </c>
      <c r="J64" s="77">
        <v>83.8403361344538</v>
      </c>
      <c r="K64" s="69">
        <v>1.7</v>
      </c>
      <c r="L64" s="80">
        <f t="shared" si="3"/>
        <v>85.5403361344538</v>
      </c>
      <c r="M64" s="79">
        <v>78.05</v>
      </c>
      <c r="N64" s="69">
        <v>0</v>
      </c>
      <c r="O64" s="67">
        <f t="shared" si="0"/>
        <v>78.05</v>
      </c>
      <c r="P64" s="67">
        <v>60</v>
      </c>
      <c r="Q64" s="67">
        <v>2</v>
      </c>
      <c r="R64" s="67">
        <f t="shared" si="1"/>
        <v>62</v>
      </c>
      <c r="S64" s="67">
        <v>60</v>
      </c>
      <c r="T64" s="69">
        <v>1</v>
      </c>
      <c r="U64" s="67">
        <f t="shared" si="2"/>
        <v>61</v>
      </c>
      <c r="V64" s="83">
        <v>82.9477521008403</v>
      </c>
      <c r="W64" s="84">
        <f t="shared" si="7"/>
        <v>60</v>
      </c>
      <c r="X64" s="79">
        <v>67</v>
      </c>
      <c r="Y64" s="68" t="s">
        <v>38</v>
      </c>
      <c r="Z64" s="88">
        <v>88</v>
      </c>
      <c r="AA64" s="89"/>
      <c r="AB64" s="90"/>
      <c r="AC64" s="90"/>
      <c r="AD64" s="88"/>
    </row>
    <row r="65" ht="24" spans="1:30">
      <c r="A65" s="62" t="s">
        <v>35</v>
      </c>
      <c r="B65" s="63" t="s">
        <v>36</v>
      </c>
      <c r="C65" s="64">
        <v>2024</v>
      </c>
      <c r="D65" s="65" t="str">
        <f>VLOOKUP(F65,[1]sheet!$A$2:$C$91,3,FALSE)</f>
        <v>历史师范241</v>
      </c>
      <c r="E65" s="66" t="str">
        <f>VLOOKUP(F65,[1]sheet!$A$2:$D$91,2,FALSE)</f>
        <v>2438110027</v>
      </c>
      <c r="F65" s="66" t="s">
        <v>117</v>
      </c>
      <c r="G65" s="67">
        <v>80</v>
      </c>
      <c r="H65" s="68">
        <v>3</v>
      </c>
      <c r="I65" s="67">
        <f t="shared" si="6"/>
        <v>83</v>
      </c>
      <c r="J65" s="77">
        <v>84.4285714285714</v>
      </c>
      <c r="K65" s="68">
        <v>1.7</v>
      </c>
      <c r="L65" s="80">
        <f t="shared" si="3"/>
        <v>86.1285714285714</v>
      </c>
      <c r="M65" s="79">
        <v>78.15</v>
      </c>
      <c r="N65" s="68">
        <v>0</v>
      </c>
      <c r="O65" s="67">
        <f t="shared" si="0"/>
        <v>78.15</v>
      </c>
      <c r="P65" s="67">
        <v>60</v>
      </c>
      <c r="Q65" s="68">
        <v>0</v>
      </c>
      <c r="R65" s="67">
        <f t="shared" si="1"/>
        <v>60</v>
      </c>
      <c r="S65" s="67">
        <v>60</v>
      </c>
      <c r="T65" s="68">
        <v>1</v>
      </c>
      <c r="U65" s="67">
        <f t="shared" si="2"/>
        <v>61</v>
      </c>
      <c r="V65" s="83">
        <v>82.8539285714286</v>
      </c>
      <c r="W65" s="84">
        <f t="shared" si="7"/>
        <v>61</v>
      </c>
      <c r="X65" s="79">
        <v>59</v>
      </c>
      <c r="Y65" s="68" t="s">
        <v>38</v>
      </c>
      <c r="Z65" s="88">
        <v>88</v>
      </c>
      <c r="AA65" s="88"/>
      <c r="AB65" s="88"/>
      <c r="AC65" s="88"/>
      <c r="AD65" s="88"/>
    </row>
    <row r="66" ht="24" spans="1:30">
      <c r="A66" s="62" t="s">
        <v>35</v>
      </c>
      <c r="B66" s="63" t="s">
        <v>36</v>
      </c>
      <c r="C66" s="64">
        <v>2024</v>
      </c>
      <c r="D66" s="65" t="str">
        <f>VLOOKUP(F66,[1]sheet!$A$2:$C$91,3,FALSE)</f>
        <v>历史师范242</v>
      </c>
      <c r="E66" s="66" t="str">
        <f>VLOOKUP(F66,[1]sheet!$A$2:$D$91,2,FALSE)</f>
        <v>2438110074</v>
      </c>
      <c r="F66" s="66" t="s">
        <v>118</v>
      </c>
      <c r="G66" s="67">
        <v>80</v>
      </c>
      <c r="H66" s="68">
        <v>1.9</v>
      </c>
      <c r="I66" s="76">
        <f t="shared" si="6"/>
        <v>81.9</v>
      </c>
      <c r="J66" s="77">
        <v>84.4957983193277</v>
      </c>
      <c r="K66" s="68">
        <v>1.5</v>
      </c>
      <c r="L66" s="78">
        <f t="shared" si="3"/>
        <v>85.9957983193277</v>
      </c>
      <c r="M66" s="79">
        <v>87.05</v>
      </c>
      <c r="N66" s="68">
        <v>0</v>
      </c>
      <c r="O66" s="68">
        <f t="shared" si="0"/>
        <v>87.05</v>
      </c>
      <c r="P66" s="67">
        <v>60</v>
      </c>
      <c r="Q66" s="68">
        <v>0</v>
      </c>
      <c r="R66" s="76">
        <f t="shared" si="1"/>
        <v>60</v>
      </c>
      <c r="S66" s="67">
        <v>60</v>
      </c>
      <c r="T66" s="68">
        <v>-5</v>
      </c>
      <c r="U66" s="76">
        <f t="shared" si="2"/>
        <v>55</v>
      </c>
      <c r="V66" s="83">
        <v>82.7893487394958</v>
      </c>
      <c r="W66" s="84">
        <f t="shared" si="7"/>
        <v>62</v>
      </c>
      <c r="X66" s="79">
        <v>57</v>
      </c>
      <c r="Y66" s="68" t="s">
        <v>38</v>
      </c>
      <c r="Z66" s="88">
        <v>88</v>
      </c>
      <c r="AA66" s="88"/>
      <c r="AB66" s="88"/>
      <c r="AC66" s="88"/>
      <c r="AD66" s="88"/>
    </row>
    <row r="67" ht="24" spans="1:30">
      <c r="A67" s="62" t="s">
        <v>35</v>
      </c>
      <c r="B67" s="63" t="s">
        <v>36</v>
      </c>
      <c r="C67" s="64">
        <v>2024</v>
      </c>
      <c r="D67" s="65" t="str">
        <f>VLOOKUP(F67,[1]sheet!$A$2:$C$91,3,FALSE)</f>
        <v>历史师范242</v>
      </c>
      <c r="E67" s="66" t="str">
        <f>VLOOKUP(F67,[1]sheet!$A$2:$D$91,2,FALSE)</f>
        <v>2438110046</v>
      </c>
      <c r="F67" s="66" t="s">
        <v>119</v>
      </c>
      <c r="G67" s="67">
        <v>80</v>
      </c>
      <c r="H67" s="68">
        <v>2</v>
      </c>
      <c r="I67" s="76">
        <f t="shared" si="6"/>
        <v>82</v>
      </c>
      <c r="J67" s="77">
        <v>84.6386554621849</v>
      </c>
      <c r="K67" s="68">
        <v>2</v>
      </c>
      <c r="L67" s="78">
        <f t="shared" si="3"/>
        <v>86.6386554621849</v>
      </c>
      <c r="M67" s="79">
        <v>73.55</v>
      </c>
      <c r="N67" s="68">
        <v>0</v>
      </c>
      <c r="O67" s="68">
        <f t="shared" si="0"/>
        <v>73.55</v>
      </c>
      <c r="P67" s="67">
        <v>60</v>
      </c>
      <c r="Q67" s="68">
        <v>0</v>
      </c>
      <c r="R67" s="76">
        <f t="shared" si="1"/>
        <v>60</v>
      </c>
      <c r="S67" s="67">
        <v>60</v>
      </c>
      <c r="T67" s="68">
        <v>-3</v>
      </c>
      <c r="U67" s="76">
        <f t="shared" si="2"/>
        <v>57</v>
      </c>
      <c r="V67" s="83">
        <v>82.7064915966387</v>
      </c>
      <c r="W67" s="84">
        <f t="shared" si="7"/>
        <v>63</v>
      </c>
      <c r="X67" s="79">
        <v>56</v>
      </c>
      <c r="Y67" s="68" t="s">
        <v>38</v>
      </c>
      <c r="Z67" s="88">
        <v>88</v>
      </c>
      <c r="AA67" s="88"/>
      <c r="AB67" s="88"/>
      <c r="AC67" s="88"/>
      <c r="AD67" s="88"/>
    </row>
    <row r="68" ht="24" spans="1:30">
      <c r="A68" s="62" t="s">
        <v>35</v>
      </c>
      <c r="B68" s="63" t="s">
        <v>36</v>
      </c>
      <c r="C68" s="64">
        <v>2024</v>
      </c>
      <c r="D68" s="65" t="str">
        <f>VLOOKUP(F68,[1]sheet!$A$2:$C$91,3,FALSE)</f>
        <v>历史师范242</v>
      </c>
      <c r="E68" s="66" t="str">
        <f>VLOOKUP(F68,[1]sheet!$A$2:$D$91,2,FALSE)</f>
        <v>2438110061</v>
      </c>
      <c r="F68" s="66" t="s">
        <v>120</v>
      </c>
      <c r="G68" s="67">
        <v>80</v>
      </c>
      <c r="H68" s="68">
        <v>5.05</v>
      </c>
      <c r="I68" s="76">
        <f t="shared" si="6"/>
        <v>85.05</v>
      </c>
      <c r="J68" s="77">
        <v>81.6134453781513</v>
      </c>
      <c r="K68" s="68">
        <v>3.2</v>
      </c>
      <c r="L68" s="78">
        <f t="shared" si="3"/>
        <v>84.8134453781513</v>
      </c>
      <c r="M68" s="79">
        <v>71.2</v>
      </c>
      <c r="N68" s="68">
        <v>0</v>
      </c>
      <c r="O68" s="68">
        <f t="shared" si="0"/>
        <v>71.2</v>
      </c>
      <c r="P68" s="67">
        <v>60</v>
      </c>
      <c r="Q68" s="68">
        <v>0</v>
      </c>
      <c r="R68" s="76">
        <f t="shared" si="1"/>
        <v>60</v>
      </c>
      <c r="S68" s="67">
        <v>60</v>
      </c>
      <c r="T68" s="68">
        <v>19.875</v>
      </c>
      <c r="U68" s="76">
        <f t="shared" si="2"/>
        <v>79.875</v>
      </c>
      <c r="V68" s="83">
        <v>82.6688340336135</v>
      </c>
      <c r="W68" s="84">
        <f t="shared" si="7"/>
        <v>64</v>
      </c>
      <c r="X68" s="79">
        <v>77</v>
      </c>
      <c r="Y68" s="68" t="s">
        <v>38</v>
      </c>
      <c r="Z68" s="88">
        <v>88</v>
      </c>
      <c r="AA68" s="88"/>
      <c r="AB68" s="88"/>
      <c r="AC68" s="88"/>
      <c r="AD68" s="88"/>
    </row>
    <row r="69" ht="24" spans="1:30">
      <c r="A69" s="62" t="s">
        <v>35</v>
      </c>
      <c r="B69" s="63" t="s">
        <v>36</v>
      </c>
      <c r="C69" s="64">
        <v>2024</v>
      </c>
      <c r="D69" s="65" t="str">
        <f>VLOOKUP(F69,[1]sheet!$A$2:$C$91,3,FALSE)</f>
        <v>历史师范241</v>
      </c>
      <c r="E69" s="66" t="str">
        <f>VLOOKUP(F69,[1]sheet!$A$2:$D$91,2,FALSE)</f>
        <v>2438110005</v>
      </c>
      <c r="F69" s="66" t="s">
        <v>121</v>
      </c>
      <c r="G69" s="67">
        <v>80</v>
      </c>
      <c r="H69" s="69">
        <v>3</v>
      </c>
      <c r="I69" s="67">
        <f t="shared" si="6"/>
        <v>83</v>
      </c>
      <c r="J69" s="77">
        <v>84.1260504201681</v>
      </c>
      <c r="K69" s="69">
        <v>1.7</v>
      </c>
      <c r="L69" s="80">
        <f t="shared" si="3"/>
        <v>85.8260504201681</v>
      </c>
      <c r="M69" s="79">
        <v>79.6</v>
      </c>
      <c r="N69" s="69">
        <v>0</v>
      </c>
      <c r="O69" s="67">
        <f t="shared" ref="O69:O92" si="8">M69+N69</f>
        <v>79.6</v>
      </c>
      <c r="P69" s="67">
        <v>60</v>
      </c>
      <c r="Q69" s="67">
        <v>0</v>
      </c>
      <c r="R69" s="67">
        <f t="shared" ref="R69:R92" si="9">P69+Q69</f>
        <v>60</v>
      </c>
      <c r="S69" s="67">
        <v>60</v>
      </c>
      <c r="T69" s="69">
        <v>-5</v>
      </c>
      <c r="U69" s="67">
        <f t="shared" ref="U69:U92" si="10">S69+T69</f>
        <v>55</v>
      </c>
      <c r="V69" s="83">
        <v>82.3995378151261</v>
      </c>
      <c r="W69" s="84">
        <f t="shared" si="7"/>
        <v>65</v>
      </c>
      <c r="X69" s="79">
        <v>65</v>
      </c>
      <c r="Y69" s="68" t="s">
        <v>38</v>
      </c>
      <c r="Z69" s="88">
        <v>88</v>
      </c>
      <c r="AA69" s="89"/>
      <c r="AB69" s="90"/>
      <c r="AC69" s="90"/>
      <c r="AD69" s="88"/>
    </row>
    <row r="70" ht="24" spans="1:30">
      <c r="A70" s="62" t="s">
        <v>35</v>
      </c>
      <c r="B70" s="63" t="s">
        <v>36</v>
      </c>
      <c r="C70" s="64">
        <v>2024</v>
      </c>
      <c r="D70" s="65" t="str">
        <f>VLOOKUP(F70,[1]sheet!$A$2:$C$91,3,FALSE)</f>
        <v>历史师范241</v>
      </c>
      <c r="E70" s="66" t="str">
        <f>VLOOKUP(F70,[1]sheet!$A$2:$D$91,2,FALSE)</f>
        <v>2438110003</v>
      </c>
      <c r="F70" s="66" t="s">
        <v>122</v>
      </c>
      <c r="G70" s="67">
        <v>80</v>
      </c>
      <c r="H70" s="69">
        <v>4.45</v>
      </c>
      <c r="I70" s="67">
        <f t="shared" si="6"/>
        <v>84.45</v>
      </c>
      <c r="J70" s="77">
        <v>83.6638655462185</v>
      </c>
      <c r="K70" s="69">
        <v>0.2</v>
      </c>
      <c r="L70" s="80">
        <f t="shared" ref="L70:L92" si="11">J70+K70</f>
        <v>83.8638655462185</v>
      </c>
      <c r="M70" s="79">
        <v>77.1</v>
      </c>
      <c r="N70" s="69">
        <v>0</v>
      </c>
      <c r="O70" s="67">
        <f t="shared" si="8"/>
        <v>77.1</v>
      </c>
      <c r="P70" s="67">
        <v>60</v>
      </c>
      <c r="Q70" s="67">
        <v>0</v>
      </c>
      <c r="R70" s="67">
        <f t="shared" si="9"/>
        <v>60</v>
      </c>
      <c r="S70" s="67">
        <v>60</v>
      </c>
      <c r="T70" s="69">
        <v>21</v>
      </c>
      <c r="U70" s="67">
        <f t="shared" si="10"/>
        <v>81</v>
      </c>
      <c r="V70" s="83">
        <v>82.2478991596639</v>
      </c>
      <c r="W70" s="84">
        <f t="shared" ref="W70:W97" si="12">RANK(V70,V:V)</f>
        <v>66</v>
      </c>
      <c r="X70" s="79">
        <v>69</v>
      </c>
      <c r="Y70" s="68" t="s">
        <v>38</v>
      </c>
      <c r="Z70" s="88">
        <v>88</v>
      </c>
      <c r="AA70" s="89"/>
      <c r="AB70" s="90"/>
      <c r="AC70" s="90"/>
      <c r="AD70" s="88"/>
    </row>
    <row r="71" ht="24" spans="1:30">
      <c r="A71" s="62" t="s">
        <v>35</v>
      </c>
      <c r="B71" s="63" t="s">
        <v>36</v>
      </c>
      <c r="C71" s="64">
        <v>2024</v>
      </c>
      <c r="D71" s="65" t="str">
        <f>VLOOKUP(F71,[1]sheet!$A$2:$C$91,3,FALSE)</f>
        <v>历史师范242</v>
      </c>
      <c r="E71" s="66" t="str">
        <f>VLOOKUP(F71,[1]sheet!$A$2:$D$91,2,FALSE)</f>
        <v>2406110291</v>
      </c>
      <c r="F71" s="66" t="s">
        <v>123</v>
      </c>
      <c r="G71" s="67">
        <v>80</v>
      </c>
      <c r="H71" s="68">
        <v>1.5</v>
      </c>
      <c r="I71" s="76">
        <f t="shared" si="6"/>
        <v>81.5</v>
      </c>
      <c r="J71" s="77">
        <v>84.3543307086614</v>
      </c>
      <c r="K71" s="68">
        <v>0</v>
      </c>
      <c r="L71" s="78">
        <f t="shared" si="11"/>
        <v>84.3543307086614</v>
      </c>
      <c r="M71" s="79">
        <v>79.575</v>
      </c>
      <c r="N71" s="68">
        <v>0</v>
      </c>
      <c r="O71" s="68">
        <f t="shared" si="8"/>
        <v>79.575</v>
      </c>
      <c r="P71" s="67">
        <v>60</v>
      </c>
      <c r="Q71" s="68">
        <v>0</v>
      </c>
      <c r="R71" s="76">
        <f t="shared" si="9"/>
        <v>60</v>
      </c>
      <c r="S71" s="67">
        <v>60</v>
      </c>
      <c r="T71" s="68">
        <v>14.05</v>
      </c>
      <c r="U71" s="76">
        <f t="shared" si="10"/>
        <v>74.05</v>
      </c>
      <c r="V71" s="83">
        <v>82.0969980314961</v>
      </c>
      <c r="W71" s="84">
        <f t="shared" si="12"/>
        <v>67</v>
      </c>
      <c r="X71" s="79">
        <v>62</v>
      </c>
      <c r="Y71" s="68" t="s">
        <v>38</v>
      </c>
      <c r="Z71" s="88">
        <v>88</v>
      </c>
      <c r="AA71" s="88"/>
      <c r="AB71" s="88"/>
      <c r="AC71" s="88"/>
      <c r="AD71" s="88"/>
    </row>
    <row r="72" ht="24" spans="1:30">
      <c r="A72" s="62" t="s">
        <v>35</v>
      </c>
      <c r="B72" s="63" t="s">
        <v>36</v>
      </c>
      <c r="C72" s="64">
        <v>2024</v>
      </c>
      <c r="D72" s="65" t="str">
        <f>VLOOKUP(F72,[1]sheet!$A$2:$C$91,3,FALSE)</f>
        <v>历史师范242</v>
      </c>
      <c r="E72" s="66" t="str">
        <f>VLOOKUP(F72,[1]sheet!$A$2:$D$91,2,FALSE)</f>
        <v>2438110049</v>
      </c>
      <c r="F72" s="66" t="s">
        <v>124</v>
      </c>
      <c r="G72" s="67">
        <v>80</v>
      </c>
      <c r="H72" s="68">
        <v>1.5</v>
      </c>
      <c r="I72" s="76">
        <f t="shared" si="6"/>
        <v>81.5</v>
      </c>
      <c r="J72" s="77">
        <v>83.8487394957983</v>
      </c>
      <c r="K72" s="68">
        <v>1.5</v>
      </c>
      <c r="L72" s="78">
        <f t="shared" si="11"/>
        <v>85.3487394957983</v>
      </c>
      <c r="M72" s="79">
        <v>80</v>
      </c>
      <c r="N72" s="68">
        <v>0</v>
      </c>
      <c r="O72" s="68">
        <f t="shared" si="8"/>
        <v>80</v>
      </c>
      <c r="P72" s="67">
        <v>60</v>
      </c>
      <c r="Q72" s="68">
        <v>0</v>
      </c>
      <c r="R72" s="76">
        <f t="shared" si="9"/>
        <v>60</v>
      </c>
      <c r="S72" s="67">
        <v>60</v>
      </c>
      <c r="T72" s="68">
        <v>-5</v>
      </c>
      <c r="U72" s="76">
        <f t="shared" si="10"/>
        <v>55</v>
      </c>
      <c r="V72" s="83">
        <v>81.9115546218487</v>
      </c>
      <c r="W72" s="84">
        <f t="shared" si="12"/>
        <v>68</v>
      </c>
      <c r="X72" s="79">
        <v>66</v>
      </c>
      <c r="Y72" s="68" t="s">
        <v>38</v>
      </c>
      <c r="Z72" s="88">
        <v>88</v>
      </c>
      <c r="AA72" s="88"/>
      <c r="AB72" s="88"/>
      <c r="AC72" s="88"/>
      <c r="AD72" s="88"/>
    </row>
    <row r="73" ht="24" spans="1:30">
      <c r="A73" s="62" t="s">
        <v>35</v>
      </c>
      <c r="B73" s="63" t="s">
        <v>36</v>
      </c>
      <c r="C73" s="64">
        <v>2024</v>
      </c>
      <c r="D73" s="65" t="str">
        <f>VLOOKUP(F73,[1]sheet!$A$2:$C$91,3,FALSE)</f>
        <v>历史师范242</v>
      </c>
      <c r="E73" s="66" t="str">
        <f>VLOOKUP(F73,[1]sheet!$A$2:$D$91,2,FALSE)</f>
        <v>2438110060</v>
      </c>
      <c r="F73" s="66" t="s">
        <v>125</v>
      </c>
      <c r="G73" s="67">
        <v>80</v>
      </c>
      <c r="H73" s="68">
        <v>5.8</v>
      </c>
      <c r="I73" s="76">
        <f t="shared" si="6"/>
        <v>85.8</v>
      </c>
      <c r="J73" s="77">
        <v>81.8739495798319</v>
      </c>
      <c r="K73" s="68">
        <v>2.2</v>
      </c>
      <c r="L73" s="78">
        <f t="shared" si="11"/>
        <v>84.0739495798319</v>
      </c>
      <c r="M73" s="79">
        <v>79.05</v>
      </c>
      <c r="N73" s="68">
        <v>0</v>
      </c>
      <c r="O73" s="68">
        <f t="shared" si="8"/>
        <v>79.05</v>
      </c>
      <c r="P73" s="67">
        <v>60</v>
      </c>
      <c r="Q73" s="68">
        <v>0</v>
      </c>
      <c r="R73" s="76">
        <f t="shared" si="9"/>
        <v>60</v>
      </c>
      <c r="S73" s="67">
        <v>60</v>
      </c>
      <c r="T73" s="68">
        <v>5</v>
      </c>
      <c r="U73" s="76">
        <f t="shared" si="10"/>
        <v>65</v>
      </c>
      <c r="V73" s="83">
        <v>81.8379621848739</v>
      </c>
      <c r="W73" s="84">
        <f t="shared" si="12"/>
        <v>69</v>
      </c>
      <c r="X73" s="79">
        <v>74</v>
      </c>
      <c r="Y73" s="68" t="s">
        <v>38</v>
      </c>
      <c r="Z73" s="88">
        <v>88</v>
      </c>
      <c r="AA73" s="88"/>
      <c r="AB73" s="88"/>
      <c r="AC73" s="88"/>
      <c r="AD73" s="88"/>
    </row>
    <row r="74" ht="24" spans="1:30">
      <c r="A74" s="62" t="s">
        <v>35</v>
      </c>
      <c r="B74" s="63" t="s">
        <v>36</v>
      </c>
      <c r="C74" s="64">
        <v>2024</v>
      </c>
      <c r="D74" s="65" t="str">
        <f>VLOOKUP(F74,[1]sheet!$A$2:$C$91,3,FALSE)</f>
        <v>历史师范241</v>
      </c>
      <c r="E74" s="66" t="str">
        <f>VLOOKUP(F74,[1]sheet!$A$2:$D$91,2,FALSE)</f>
        <v>2438110033</v>
      </c>
      <c r="F74" s="66" t="s">
        <v>126</v>
      </c>
      <c r="G74" s="67">
        <v>80</v>
      </c>
      <c r="H74" s="68">
        <v>0.75</v>
      </c>
      <c r="I74" s="67">
        <f t="shared" si="6"/>
        <v>80.75</v>
      </c>
      <c r="J74" s="77">
        <v>82.9411764705882</v>
      </c>
      <c r="K74" s="68">
        <v>2</v>
      </c>
      <c r="L74" s="80">
        <f t="shared" si="11"/>
        <v>84.9411764705882</v>
      </c>
      <c r="M74" s="79">
        <v>77</v>
      </c>
      <c r="N74" s="68">
        <v>0</v>
      </c>
      <c r="O74" s="67">
        <f t="shared" si="8"/>
        <v>77</v>
      </c>
      <c r="P74" s="67">
        <v>60</v>
      </c>
      <c r="Q74" s="68">
        <v>0</v>
      </c>
      <c r="R74" s="67">
        <f t="shared" si="9"/>
        <v>60</v>
      </c>
      <c r="S74" s="67">
        <v>60</v>
      </c>
      <c r="T74" s="68">
        <v>3</v>
      </c>
      <c r="U74" s="67">
        <f t="shared" si="10"/>
        <v>63</v>
      </c>
      <c r="V74" s="83">
        <v>81.7808823529411</v>
      </c>
      <c r="W74" s="84">
        <f t="shared" si="12"/>
        <v>70</v>
      </c>
      <c r="X74" s="79">
        <v>72</v>
      </c>
      <c r="Y74" s="68" t="s">
        <v>38</v>
      </c>
      <c r="Z74" s="88">
        <v>88</v>
      </c>
      <c r="AA74" s="88"/>
      <c r="AB74" s="88"/>
      <c r="AC74" s="88"/>
      <c r="AD74" s="88"/>
    </row>
    <row r="75" ht="24" spans="1:30">
      <c r="A75" s="62" t="s">
        <v>35</v>
      </c>
      <c r="B75" s="63" t="s">
        <v>36</v>
      </c>
      <c r="C75" s="64">
        <v>2024</v>
      </c>
      <c r="D75" s="65" t="str">
        <f>VLOOKUP(F75,[1]sheet!$A$2:$C$91,3,FALSE)</f>
        <v>历史师范241</v>
      </c>
      <c r="E75" s="66" t="str">
        <f>VLOOKUP(F75,[1]sheet!$A$2:$D$91,2,FALSE)</f>
        <v>2438110006</v>
      </c>
      <c r="F75" s="66" t="s">
        <v>127</v>
      </c>
      <c r="G75" s="67">
        <v>80</v>
      </c>
      <c r="H75" s="69">
        <v>1.1</v>
      </c>
      <c r="I75" s="67">
        <f t="shared" si="6"/>
        <v>81.1</v>
      </c>
      <c r="J75" s="77">
        <v>84.4873949579832</v>
      </c>
      <c r="K75" s="69">
        <v>0</v>
      </c>
      <c r="L75" s="80">
        <f t="shared" si="11"/>
        <v>84.4873949579832</v>
      </c>
      <c r="M75" s="79">
        <v>79.65</v>
      </c>
      <c r="N75" s="69">
        <v>0</v>
      </c>
      <c r="O75" s="67">
        <f t="shared" si="8"/>
        <v>79.65</v>
      </c>
      <c r="P75" s="67">
        <v>60</v>
      </c>
      <c r="Q75" s="67">
        <v>0</v>
      </c>
      <c r="R75" s="67">
        <f t="shared" si="9"/>
        <v>60</v>
      </c>
      <c r="S75" s="67">
        <v>60</v>
      </c>
      <c r="T75" s="69">
        <v>5.5</v>
      </c>
      <c r="U75" s="67">
        <f t="shared" si="10"/>
        <v>65.5</v>
      </c>
      <c r="V75" s="83">
        <v>81.7330462184874</v>
      </c>
      <c r="W75" s="84">
        <f t="shared" si="12"/>
        <v>71</v>
      </c>
      <c r="X75" s="79">
        <v>58</v>
      </c>
      <c r="Y75" s="68" t="s">
        <v>38</v>
      </c>
      <c r="Z75" s="88">
        <v>88</v>
      </c>
      <c r="AA75" s="89"/>
      <c r="AB75" s="90"/>
      <c r="AC75" s="90"/>
      <c r="AD75" s="88"/>
    </row>
    <row r="76" ht="24" spans="1:30">
      <c r="A76" s="62" t="s">
        <v>35</v>
      </c>
      <c r="B76" s="63" t="s">
        <v>36</v>
      </c>
      <c r="C76" s="64">
        <v>2024</v>
      </c>
      <c r="D76" s="65" t="str">
        <f>VLOOKUP(F76,[1]sheet!$A$2:$C$91,3,FALSE)</f>
        <v>历史师范241</v>
      </c>
      <c r="E76" s="66" t="str">
        <f>VLOOKUP(F76,[1]sheet!$A$2:$D$91,2,FALSE)</f>
        <v>2438110023</v>
      </c>
      <c r="F76" s="66" t="s">
        <v>128</v>
      </c>
      <c r="G76" s="67">
        <v>80</v>
      </c>
      <c r="H76" s="68">
        <v>0.6</v>
      </c>
      <c r="I76" s="67">
        <f t="shared" si="6"/>
        <v>80.6</v>
      </c>
      <c r="J76" s="77">
        <v>82.9495798319328</v>
      </c>
      <c r="K76" s="68">
        <v>1.7</v>
      </c>
      <c r="L76" s="80">
        <f t="shared" si="11"/>
        <v>84.6495798319328</v>
      </c>
      <c r="M76" s="79">
        <v>78.95</v>
      </c>
      <c r="N76" s="68">
        <v>0</v>
      </c>
      <c r="O76" s="67">
        <f t="shared" si="8"/>
        <v>78.95</v>
      </c>
      <c r="P76" s="67">
        <v>60</v>
      </c>
      <c r="Q76" s="68">
        <v>0</v>
      </c>
      <c r="R76" s="67">
        <f t="shared" si="9"/>
        <v>60</v>
      </c>
      <c r="S76" s="67">
        <v>60</v>
      </c>
      <c r="T76" s="68">
        <v>3</v>
      </c>
      <c r="U76" s="67">
        <f t="shared" si="10"/>
        <v>63</v>
      </c>
      <c r="V76" s="83">
        <v>81.6446848739496</v>
      </c>
      <c r="W76" s="84">
        <f t="shared" si="12"/>
        <v>72</v>
      </c>
      <c r="X76" s="79">
        <v>71</v>
      </c>
      <c r="Y76" s="68" t="s">
        <v>38</v>
      </c>
      <c r="Z76" s="88">
        <v>88</v>
      </c>
      <c r="AA76" s="88"/>
      <c r="AB76" s="88"/>
      <c r="AC76" s="88"/>
      <c r="AD76" s="88"/>
    </row>
    <row r="77" ht="24" spans="1:30">
      <c r="A77" s="62" t="s">
        <v>35</v>
      </c>
      <c r="B77" s="63" t="s">
        <v>36</v>
      </c>
      <c r="C77" s="64">
        <v>2024</v>
      </c>
      <c r="D77" s="65" t="str">
        <f>VLOOKUP(F77,[1]sheet!$A$2:$C$91,3,FALSE)</f>
        <v>历史师范242</v>
      </c>
      <c r="E77" s="66" t="str">
        <f>VLOOKUP(F77,[1]sheet!$A$2:$D$91,2,FALSE)</f>
        <v>2438110078</v>
      </c>
      <c r="F77" s="66" t="s">
        <v>129</v>
      </c>
      <c r="G77" s="67">
        <v>80</v>
      </c>
      <c r="H77" s="68">
        <v>5.15</v>
      </c>
      <c r="I77" s="76">
        <f t="shared" si="6"/>
        <v>85.15</v>
      </c>
      <c r="J77" s="77">
        <v>81.672268907563</v>
      </c>
      <c r="K77" s="68">
        <v>1.95</v>
      </c>
      <c r="L77" s="78">
        <f t="shared" si="11"/>
        <v>83.622268907563</v>
      </c>
      <c r="M77" s="79">
        <v>88.1</v>
      </c>
      <c r="N77" s="68">
        <v>0</v>
      </c>
      <c r="O77" s="68">
        <f t="shared" si="8"/>
        <v>88.1</v>
      </c>
      <c r="P77" s="67">
        <v>60</v>
      </c>
      <c r="Q77" s="68">
        <v>0</v>
      </c>
      <c r="R77" s="76">
        <f t="shared" si="9"/>
        <v>60</v>
      </c>
      <c r="S77" s="67">
        <v>60</v>
      </c>
      <c r="T77" s="68">
        <v>0</v>
      </c>
      <c r="U77" s="76">
        <f t="shared" si="10"/>
        <v>60</v>
      </c>
      <c r="V77" s="83">
        <v>81.6367016806722</v>
      </c>
      <c r="W77" s="84">
        <f t="shared" si="12"/>
        <v>73</v>
      </c>
      <c r="X77" s="79">
        <v>76</v>
      </c>
      <c r="Y77" s="68" t="s">
        <v>38</v>
      </c>
      <c r="Z77" s="88">
        <v>88</v>
      </c>
      <c r="AA77" s="88"/>
      <c r="AB77" s="88"/>
      <c r="AC77" s="88"/>
      <c r="AD77" s="88"/>
    </row>
    <row r="78" ht="24" spans="1:30">
      <c r="A78" s="62" t="s">
        <v>35</v>
      </c>
      <c r="B78" s="63" t="s">
        <v>36</v>
      </c>
      <c r="C78" s="64">
        <v>2024</v>
      </c>
      <c r="D78" s="65" t="str">
        <f>VLOOKUP(F78,[1]sheet!$A$2:$C$91,3,FALSE)</f>
        <v>历史师范242</v>
      </c>
      <c r="E78" s="66" t="str">
        <f>VLOOKUP(F78,[1]sheet!$A$2:$D$91,2,FALSE)</f>
        <v>2438110076</v>
      </c>
      <c r="F78" s="66" t="s">
        <v>130</v>
      </c>
      <c r="G78" s="67">
        <v>80</v>
      </c>
      <c r="H78" s="68">
        <v>2.1</v>
      </c>
      <c r="I78" s="76">
        <f t="shared" ref="I78:I92" si="13">G78+H78</f>
        <v>82.1</v>
      </c>
      <c r="J78" s="77">
        <v>84.1764705882353</v>
      </c>
      <c r="K78" s="68">
        <v>0</v>
      </c>
      <c r="L78" s="78">
        <f t="shared" si="11"/>
        <v>84.1764705882353</v>
      </c>
      <c r="M78" s="79">
        <v>84.15</v>
      </c>
      <c r="N78" s="68">
        <v>0</v>
      </c>
      <c r="O78" s="68">
        <f t="shared" si="8"/>
        <v>84.15</v>
      </c>
      <c r="P78" s="67">
        <v>60</v>
      </c>
      <c r="Q78" s="68">
        <v>0</v>
      </c>
      <c r="R78" s="76">
        <f t="shared" si="9"/>
        <v>60</v>
      </c>
      <c r="S78" s="67">
        <v>60</v>
      </c>
      <c r="T78" s="68">
        <v>-5</v>
      </c>
      <c r="U78" s="76">
        <f t="shared" si="10"/>
        <v>55</v>
      </c>
      <c r="V78" s="83">
        <v>81.2998529411765</v>
      </c>
      <c r="W78" s="84">
        <f t="shared" si="12"/>
        <v>74</v>
      </c>
      <c r="X78" s="79">
        <v>64</v>
      </c>
      <c r="Y78" s="68" t="s">
        <v>38</v>
      </c>
      <c r="Z78" s="88">
        <v>88</v>
      </c>
      <c r="AA78" s="88"/>
      <c r="AB78" s="88"/>
      <c r="AC78" s="88"/>
      <c r="AD78" s="88"/>
    </row>
    <row r="79" ht="24" spans="1:30">
      <c r="A79" s="62" t="s">
        <v>35</v>
      </c>
      <c r="B79" s="63" t="s">
        <v>36</v>
      </c>
      <c r="C79" s="64">
        <v>2024</v>
      </c>
      <c r="D79" s="65" t="str">
        <f>VLOOKUP(F79,[1]sheet!$A$2:$C$91,3,FALSE)</f>
        <v>历史师范242</v>
      </c>
      <c r="E79" s="66" t="str">
        <f>VLOOKUP(F79,[1]sheet!$A$2:$D$91,2,FALSE)</f>
        <v>2406110268</v>
      </c>
      <c r="F79" s="66" t="s">
        <v>131</v>
      </c>
      <c r="G79" s="67">
        <v>80</v>
      </c>
      <c r="H79" s="68">
        <v>1.5</v>
      </c>
      <c r="I79" s="76">
        <f t="shared" si="13"/>
        <v>81.5</v>
      </c>
      <c r="J79" s="77">
        <v>83.6850393700787</v>
      </c>
      <c r="K79" s="68">
        <v>0.2</v>
      </c>
      <c r="L79" s="78">
        <f t="shared" si="11"/>
        <v>83.8850393700787</v>
      </c>
      <c r="M79" s="79">
        <v>82.85</v>
      </c>
      <c r="N79" s="68">
        <v>0</v>
      </c>
      <c r="O79" s="68">
        <f t="shared" si="8"/>
        <v>82.85</v>
      </c>
      <c r="P79" s="67">
        <v>60</v>
      </c>
      <c r="Q79" s="68">
        <v>0</v>
      </c>
      <c r="R79" s="76">
        <f t="shared" si="9"/>
        <v>60</v>
      </c>
      <c r="S79" s="67">
        <v>60</v>
      </c>
      <c r="T79" s="68">
        <v>-5</v>
      </c>
      <c r="U79" s="76">
        <f t="shared" si="10"/>
        <v>55</v>
      </c>
      <c r="V79" s="83">
        <v>80.956279527559</v>
      </c>
      <c r="W79" s="84">
        <f t="shared" si="12"/>
        <v>75</v>
      </c>
      <c r="X79" s="79">
        <v>68</v>
      </c>
      <c r="Y79" s="68" t="s">
        <v>38</v>
      </c>
      <c r="Z79" s="88">
        <v>88</v>
      </c>
      <c r="AA79" s="88"/>
      <c r="AB79" s="88"/>
      <c r="AC79" s="88"/>
      <c r="AD79" s="88"/>
    </row>
    <row r="80" ht="24" spans="1:30">
      <c r="A80" s="62" t="s">
        <v>35</v>
      </c>
      <c r="B80" s="63" t="s">
        <v>36</v>
      </c>
      <c r="C80" s="64">
        <v>2024</v>
      </c>
      <c r="D80" s="65" t="str">
        <f>VLOOKUP(F80,[1]sheet!$A$2:$C$91,3,FALSE)</f>
        <v>历史师范242</v>
      </c>
      <c r="E80" s="66" t="str">
        <f>VLOOKUP(F80,[1]sheet!$A$2:$D$91,2,FALSE)</f>
        <v>2438110043</v>
      </c>
      <c r="F80" s="66" t="s">
        <v>132</v>
      </c>
      <c r="G80" s="67">
        <v>80</v>
      </c>
      <c r="H80" s="68">
        <v>3.3</v>
      </c>
      <c r="I80" s="76">
        <f t="shared" si="13"/>
        <v>83.3</v>
      </c>
      <c r="J80" s="77">
        <v>81.0924369747899</v>
      </c>
      <c r="K80" s="68">
        <v>1</v>
      </c>
      <c r="L80" s="78">
        <f t="shared" si="11"/>
        <v>82.0924369747899</v>
      </c>
      <c r="M80" s="79">
        <v>82.875</v>
      </c>
      <c r="N80" s="68">
        <v>0</v>
      </c>
      <c r="O80" s="68">
        <f t="shared" si="8"/>
        <v>82.875</v>
      </c>
      <c r="P80" s="67">
        <v>60</v>
      </c>
      <c r="Q80" s="68">
        <v>0</v>
      </c>
      <c r="R80" s="76">
        <f t="shared" si="9"/>
        <v>60</v>
      </c>
      <c r="S80" s="67">
        <v>60</v>
      </c>
      <c r="T80" s="68">
        <v>12.205</v>
      </c>
      <c r="U80" s="76">
        <f t="shared" si="10"/>
        <v>72.205</v>
      </c>
      <c r="V80" s="83">
        <v>80.6533277310924</v>
      </c>
      <c r="W80" s="84">
        <f t="shared" si="12"/>
        <v>76</v>
      </c>
      <c r="X80" s="79">
        <v>79</v>
      </c>
      <c r="Y80" s="68" t="s">
        <v>38</v>
      </c>
      <c r="Z80" s="88">
        <v>88</v>
      </c>
      <c r="AA80" s="88"/>
      <c r="AB80" s="88"/>
      <c r="AC80" s="88"/>
      <c r="AD80" s="88"/>
    </row>
    <row r="81" ht="24" spans="1:30">
      <c r="A81" s="62" t="s">
        <v>35</v>
      </c>
      <c r="B81" s="63" t="s">
        <v>36</v>
      </c>
      <c r="C81" s="64">
        <v>2024</v>
      </c>
      <c r="D81" s="65" t="str">
        <f>VLOOKUP(F81,[1]sheet!$A$2:$C$91,3,FALSE)</f>
        <v>历史师范241</v>
      </c>
      <c r="E81" s="66" t="str">
        <f>VLOOKUP(F81,[1]sheet!$A$2:$D$91,2,FALSE)</f>
        <v>2438110022</v>
      </c>
      <c r="F81" s="66" t="s">
        <v>133</v>
      </c>
      <c r="G81" s="67">
        <v>80</v>
      </c>
      <c r="H81" s="69">
        <v>1.15</v>
      </c>
      <c r="I81" s="67">
        <f t="shared" si="13"/>
        <v>81.15</v>
      </c>
      <c r="J81" s="77">
        <v>82.1848739495798</v>
      </c>
      <c r="K81" s="69">
        <v>1.5</v>
      </c>
      <c r="L81" s="80">
        <f t="shared" si="11"/>
        <v>83.6848739495798</v>
      </c>
      <c r="M81" s="79">
        <v>74.4</v>
      </c>
      <c r="N81" s="69">
        <v>0</v>
      </c>
      <c r="O81" s="67">
        <f t="shared" si="8"/>
        <v>74.4</v>
      </c>
      <c r="P81" s="67">
        <v>60</v>
      </c>
      <c r="Q81" s="67">
        <v>0</v>
      </c>
      <c r="R81" s="67">
        <f t="shared" si="9"/>
        <v>60</v>
      </c>
      <c r="S81" s="67">
        <v>60</v>
      </c>
      <c r="T81" s="69">
        <v>-4</v>
      </c>
      <c r="U81" s="67">
        <f t="shared" si="10"/>
        <v>56</v>
      </c>
      <c r="V81" s="83">
        <v>80.3986554621848</v>
      </c>
      <c r="W81" s="84">
        <f t="shared" si="12"/>
        <v>77</v>
      </c>
      <c r="X81" s="79">
        <v>73</v>
      </c>
      <c r="Y81" s="68" t="s">
        <v>38</v>
      </c>
      <c r="Z81" s="88">
        <v>88</v>
      </c>
      <c r="AA81" s="89"/>
      <c r="AB81" s="90"/>
      <c r="AC81" s="90"/>
      <c r="AD81" s="65"/>
    </row>
    <row r="82" ht="24" spans="1:30">
      <c r="A82" s="62" t="s">
        <v>35</v>
      </c>
      <c r="B82" s="63" t="s">
        <v>36</v>
      </c>
      <c r="C82" s="64">
        <v>2024</v>
      </c>
      <c r="D82" s="65" t="str">
        <f>VLOOKUP(F82,[1]sheet!$A$2:$C$91,3,FALSE)</f>
        <v>历史师范241</v>
      </c>
      <c r="E82" s="66" t="str">
        <f>VLOOKUP(F82,[1]sheet!$A$2:$D$91,2,FALSE)</f>
        <v>2438110038</v>
      </c>
      <c r="F82" s="66" t="s">
        <v>134</v>
      </c>
      <c r="G82" s="67">
        <v>80</v>
      </c>
      <c r="H82" s="68">
        <v>2.55</v>
      </c>
      <c r="I82" s="67">
        <f t="shared" si="13"/>
        <v>82.55</v>
      </c>
      <c r="J82" s="77">
        <v>79.563025210084</v>
      </c>
      <c r="K82" s="68">
        <v>2</v>
      </c>
      <c r="L82" s="80">
        <f t="shared" si="11"/>
        <v>81.563025210084</v>
      </c>
      <c r="M82" s="79">
        <v>76.4</v>
      </c>
      <c r="N82" s="68">
        <v>0</v>
      </c>
      <c r="O82" s="67">
        <f t="shared" si="8"/>
        <v>76.4</v>
      </c>
      <c r="P82" s="67">
        <v>60</v>
      </c>
      <c r="Q82" s="68">
        <v>0</v>
      </c>
      <c r="R82" s="67">
        <f t="shared" si="9"/>
        <v>60</v>
      </c>
      <c r="S82" s="67">
        <v>60</v>
      </c>
      <c r="T82" s="68">
        <v>20.52</v>
      </c>
      <c r="U82" s="67">
        <f t="shared" si="10"/>
        <v>80.52</v>
      </c>
      <c r="V82" s="83">
        <v>80.273268907563</v>
      </c>
      <c r="W82" s="84">
        <f t="shared" si="12"/>
        <v>78</v>
      </c>
      <c r="X82" s="79">
        <v>84</v>
      </c>
      <c r="Y82" s="68" t="s">
        <v>38</v>
      </c>
      <c r="Z82" s="88">
        <v>88</v>
      </c>
      <c r="AA82" s="88"/>
      <c r="AB82" s="88"/>
      <c r="AC82" s="88"/>
      <c r="AD82" s="88"/>
    </row>
    <row r="83" ht="24" spans="1:30">
      <c r="A83" s="62" t="s">
        <v>35</v>
      </c>
      <c r="B83" s="63" t="s">
        <v>36</v>
      </c>
      <c r="C83" s="64">
        <v>2024</v>
      </c>
      <c r="D83" s="65" t="str">
        <f>VLOOKUP(F83,[1]sheet!$A$2:$C$91,3,FALSE)</f>
        <v>历史师范242</v>
      </c>
      <c r="E83" s="66" t="str">
        <f>VLOOKUP(F83,[1]sheet!$A$2:$D$91,2,FALSE)</f>
        <v>2438110047</v>
      </c>
      <c r="F83" s="66" t="s">
        <v>135</v>
      </c>
      <c r="G83" s="67">
        <v>80</v>
      </c>
      <c r="H83" s="68">
        <v>1.5</v>
      </c>
      <c r="I83" s="76">
        <f t="shared" si="13"/>
        <v>81.5</v>
      </c>
      <c r="J83" s="77">
        <v>81.1260504201681</v>
      </c>
      <c r="K83" s="68">
        <v>1.5</v>
      </c>
      <c r="L83" s="78">
        <f t="shared" si="11"/>
        <v>82.6260504201681</v>
      </c>
      <c r="M83" s="79">
        <v>78.9</v>
      </c>
      <c r="N83" s="68">
        <v>0</v>
      </c>
      <c r="O83" s="68">
        <f t="shared" si="8"/>
        <v>78.9</v>
      </c>
      <c r="P83" s="67">
        <v>60</v>
      </c>
      <c r="Q83" s="68">
        <v>0</v>
      </c>
      <c r="R83" s="76">
        <f t="shared" si="9"/>
        <v>60</v>
      </c>
      <c r="S83" s="67">
        <v>60</v>
      </c>
      <c r="T83" s="68">
        <v>-3</v>
      </c>
      <c r="U83" s="76">
        <f t="shared" si="10"/>
        <v>57</v>
      </c>
      <c r="V83" s="83">
        <v>79.9145378151261</v>
      </c>
      <c r="W83" s="84">
        <f t="shared" si="12"/>
        <v>79</v>
      </c>
      <c r="X83" s="79">
        <v>78</v>
      </c>
      <c r="Y83" s="68" t="s">
        <v>38</v>
      </c>
      <c r="Z83" s="88">
        <v>88</v>
      </c>
      <c r="AA83" s="88"/>
      <c r="AB83" s="88"/>
      <c r="AC83" s="88"/>
      <c r="AD83" s="88"/>
    </row>
    <row r="84" ht="24" spans="1:30">
      <c r="A84" s="62" t="s">
        <v>35</v>
      </c>
      <c r="B84" s="63" t="s">
        <v>36</v>
      </c>
      <c r="C84" s="64">
        <v>2024</v>
      </c>
      <c r="D84" s="65" t="str">
        <f>VLOOKUP(F84,[1]sheet!$A$2:$C$91,3,FALSE)</f>
        <v>历史师范242</v>
      </c>
      <c r="E84" s="66" t="str">
        <f>VLOOKUP(F84,[1]sheet!$A$2:$D$91,2,FALSE)</f>
        <v>2438110053</v>
      </c>
      <c r="F84" s="66" t="s">
        <v>136</v>
      </c>
      <c r="G84" s="67">
        <v>80</v>
      </c>
      <c r="H84" s="68">
        <v>4.5</v>
      </c>
      <c r="I84" s="76">
        <f t="shared" si="13"/>
        <v>84.5</v>
      </c>
      <c r="J84" s="77">
        <v>81.7394957983193</v>
      </c>
      <c r="K84" s="68">
        <v>0.2</v>
      </c>
      <c r="L84" s="78">
        <f t="shared" si="11"/>
        <v>81.9394957983193</v>
      </c>
      <c r="M84" s="79">
        <v>80.45</v>
      </c>
      <c r="N84" s="68">
        <v>0</v>
      </c>
      <c r="O84" s="68">
        <f t="shared" si="8"/>
        <v>80.45</v>
      </c>
      <c r="P84" s="67">
        <v>60</v>
      </c>
      <c r="Q84" s="68">
        <v>0</v>
      </c>
      <c r="R84" s="76">
        <f t="shared" si="9"/>
        <v>60</v>
      </c>
      <c r="S84" s="67">
        <v>60</v>
      </c>
      <c r="T84" s="68">
        <v>-5</v>
      </c>
      <c r="U84" s="76">
        <f t="shared" si="10"/>
        <v>55</v>
      </c>
      <c r="V84" s="83">
        <v>79.6771218487395</v>
      </c>
      <c r="W84" s="84">
        <f t="shared" si="12"/>
        <v>80</v>
      </c>
      <c r="X84" s="79">
        <v>75</v>
      </c>
      <c r="Y84" s="68" t="s">
        <v>38</v>
      </c>
      <c r="Z84" s="88">
        <v>88</v>
      </c>
      <c r="AA84" s="88"/>
      <c r="AB84" s="88"/>
      <c r="AC84" s="88"/>
      <c r="AD84" s="88"/>
    </row>
    <row r="85" ht="24" spans="1:30">
      <c r="A85" s="62" t="s">
        <v>35</v>
      </c>
      <c r="B85" s="63" t="s">
        <v>36</v>
      </c>
      <c r="C85" s="64">
        <v>2024</v>
      </c>
      <c r="D85" s="65" t="str">
        <f>VLOOKUP(F85,[1]sheet!$A$2:$C$91,3,FALSE)</f>
        <v>历史师范241</v>
      </c>
      <c r="E85" s="66" t="str">
        <f>VLOOKUP(F85,[1]sheet!$A$2:$D$91,2,FALSE)</f>
        <v>2438110024</v>
      </c>
      <c r="F85" s="66" t="s">
        <v>137</v>
      </c>
      <c r="G85" s="67">
        <v>80</v>
      </c>
      <c r="H85" s="68">
        <v>1.25</v>
      </c>
      <c r="I85" s="67">
        <f t="shared" si="13"/>
        <v>81.25</v>
      </c>
      <c r="J85" s="77">
        <v>80.7478991596639</v>
      </c>
      <c r="K85" s="68">
        <v>0</v>
      </c>
      <c r="L85" s="80">
        <f t="shared" si="11"/>
        <v>80.7478991596639</v>
      </c>
      <c r="M85" s="79">
        <v>78.65</v>
      </c>
      <c r="N85" s="68">
        <v>0</v>
      </c>
      <c r="O85" s="67">
        <f t="shared" si="8"/>
        <v>78.65</v>
      </c>
      <c r="P85" s="67">
        <v>60</v>
      </c>
      <c r="Q85" s="68">
        <v>0</v>
      </c>
      <c r="R85" s="67">
        <f t="shared" si="9"/>
        <v>60</v>
      </c>
      <c r="S85" s="67">
        <v>60</v>
      </c>
      <c r="T85" s="68">
        <v>15</v>
      </c>
      <c r="U85" s="67">
        <f t="shared" si="10"/>
        <v>75</v>
      </c>
      <c r="V85" s="83">
        <v>79.3684243697479</v>
      </c>
      <c r="W85" s="84">
        <f t="shared" si="12"/>
        <v>81</v>
      </c>
      <c r="X85" s="79">
        <v>80</v>
      </c>
      <c r="Y85" s="68" t="s">
        <v>38</v>
      </c>
      <c r="Z85" s="88">
        <v>88</v>
      </c>
      <c r="AA85" s="88"/>
      <c r="AB85" s="88"/>
      <c r="AC85" s="88"/>
      <c r="AD85" s="88"/>
    </row>
    <row r="86" ht="24" spans="1:30">
      <c r="A86" s="62" t="s">
        <v>35</v>
      </c>
      <c r="B86" s="63" t="s">
        <v>36</v>
      </c>
      <c r="C86" s="64">
        <v>2024</v>
      </c>
      <c r="D86" s="65" t="str">
        <f>VLOOKUP(F86,[1]sheet!$A$2:$C$91,3,FALSE)</f>
        <v>历史师范242</v>
      </c>
      <c r="E86" s="66" t="str">
        <f>VLOOKUP(F86,[1]sheet!$A$2:$D$91,2,FALSE)</f>
        <v>2438110075</v>
      </c>
      <c r="F86" s="66" t="s">
        <v>138</v>
      </c>
      <c r="G86" s="67">
        <v>80</v>
      </c>
      <c r="H86" s="68">
        <v>2.025</v>
      </c>
      <c r="I86" s="76">
        <f t="shared" si="13"/>
        <v>82.025</v>
      </c>
      <c r="J86" s="77">
        <v>80.5546218487395</v>
      </c>
      <c r="K86" s="68">
        <v>0.2</v>
      </c>
      <c r="L86" s="78">
        <f t="shared" si="11"/>
        <v>80.7546218487395</v>
      </c>
      <c r="M86" s="79">
        <v>85.25</v>
      </c>
      <c r="N86" s="68">
        <v>1.25</v>
      </c>
      <c r="O86" s="68">
        <f t="shared" si="8"/>
        <v>86.5</v>
      </c>
      <c r="P86" s="67">
        <v>60</v>
      </c>
      <c r="Q86" s="68">
        <v>0</v>
      </c>
      <c r="R86" s="76">
        <f t="shared" si="9"/>
        <v>60</v>
      </c>
      <c r="S86" s="67">
        <v>60</v>
      </c>
      <c r="T86" s="68">
        <v>3</v>
      </c>
      <c r="U86" s="76">
        <f t="shared" si="10"/>
        <v>63</v>
      </c>
      <c r="V86" s="83">
        <v>79.2434663865546</v>
      </c>
      <c r="W86" s="84">
        <f t="shared" si="12"/>
        <v>82</v>
      </c>
      <c r="X86" s="79">
        <v>82</v>
      </c>
      <c r="Y86" s="68" t="s">
        <v>38</v>
      </c>
      <c r="Z86" s="88">
        <v>88</v>
      </c>
      <c r="AA86" s="88"/>
      <c r="AB86" s="88"/>
      <c r="AC86" s="88"/>
      <c r="AD86" s="88"/>
    </row>
    <row r="87" ht="24" spans="1:30">
      <c r="A87" s="62" t="s">
        <v>35</v>
      </c>
      <c r="B87" s="63" t="s">
        <v>36</v>
      </c>
      <c r="C87" s="64">
        <v>2024</v>
      </c>
      <c r="D87" s="65" t="str">
        <f>VLOOKUP(F87,[1]sheet!$A$2:$C$91,3,FALSE)</f>
        <v>历史师范242</v>
      </c>
      <c r="E87" s="66" t="str">
        <f>VLOOKUP(F87,[1]sheet!$A$2:$D$91,2,FALSE)</f>
        <v>2438110080</v>
      </c>
      <c r="F87" s="66" t="s">
        <v>139</v>
      </c>
      <c r="G87" s="67">
        <v>80</v>
      </c>
      <c r="H87" s="68">
        <v>1.5</v>
      </c>
      <c r="I87" s="76">
        <f t="shared" si="13"/>
        <v>81.5</v>
      </c>
      <c r="J87" s="77">
        <v>80.6890756302521</v>
      </c>
      <c r="K87" s="68">
        <v>0</v>
      </c>
      <c r="L87" s="78">
        <f t="shared" si="11"/>
        <v>80.6890756302521</v>
      </c>
      <c r="M87" s="79">
        <v>85.05</v>
      </c>
      <c r="N87" s="68">
        <v>0</v>
      </c>
      <c r="O87" s="68">
        <f t="shared" si="8"/>
        <v>85.05</v>
      </c>
      <c r="P87" s="67">
        <v>60</v>
      </c>
      <c r="Q87" s="68">
        <v>0</v>
      </c>
      <c r="R87" s="76">
        <f t="shared" si="9"/>
        <v>60</v>
      </c>
      <c r="S87" s="67">
        <v>60</v>
      </c>
      <c r="T87" s="68">
        <v>-5</v>
      </c>
      <c r="U87" s="76">
        <f t="shared" si="10"/>
        <v>55</v>
      </c>
      <c r="V87" s="83">
        <v>78.6693067226891</v>
      </c>
      <c r="W87" s="84">
        <f t="shared" si="12"/>
        <v>83</v>
      </c>
      <c r="X87" s="79">
        <v>81</v>
      </c>
      <c r="Y87" s="68" t="s">
        <v>38</v>
      </c>
      <c r="Z87" s="88">
        <v>88</v>
      </c>
      <c r="AA87" s="88"/>
      <c r="AB87" s="88"/>
      <c r="AC87" s="88"/>
      <c r="AD87" s="88"/>
    </row>
    <row r="88" ht="24" spans="1:30">
      <c r="A88" s="62" t="s">
        <v>35</v>
      </c>
      <c r="B88" s="63" t="s">
        <v>36</v>
      </c>
      <c r="C88" s="64">
        <v>2024</v>
      </c>
      <c r="D88" s="65" t="str">
        <f>VLOOKUP(F88,[1]sheet!$A$2:$C$91,3,FALSE)</f>
        <v>历史师范242</v>
      </c>
      <c r="E88" s="66" t="str">
        <f>VLOOKUP(F88,[1]sheet!$A$2:$D$91,2,FALSE)</f>
        <v>2438110055</v>
      </c>
      <c r="F88" s="66" t="s">
        <v>140</v>
      </c>
      <c r="G88" s="67">
        <v>80</v>
      </c>
      <c r="H88" s="68">
        <v>2.5</v>
      </c>
      <c r="I88" s="76">
        <f t="shared" si="13"/>
        <v>82.5</v>
      </c>
      <c r="J88" s="77">
        <v>80.0084033613445</v>
      </c>
      <c r="K88" s="68">
        <v>0</v>
      </c>
      <c r="L88" s="78">
        <f t="shared" si="11"/>
        <v>80.0084033613445</v>
      </c>
      <c r="M88" s="79">
        <v>74.5</v>
      </c>
      <c r="N88" s="68">
        <v>0</v>
      </c>
      <c r="O88" s="68">
        <f t="shared" si="8"/>
        <v>74.5</v>
      </c>
      <c r="P88" s="67">
        <v>60</v>
      </c>
      <c r="Q88" s="68">
        <v>2.5</v>
      </c>
      <c r="R88" s="76">
        <f t="shared" si="9"/>
        <v>62.5</v>
      </c>
      <c r="S88" s="67">
        <v>60</v>
      </c>
      <c r="T88" s="68">
        <v>-5</v>
      </c>
      <c r="U88" s="76">
        <f t="shared" si="10"/>
        <v>55</v>
      </c>
      <c r="V88" s="83">
        <v>77.8563025210084</v>
      </c>
      <c r="W88" s="84">
        <f t="shared" si="12"/>
        <v>84</v>
      </c>
      <c r="X88" s="79">
        <v>83</v>
      </c>
      <c r="Y88" s="68" t="s">
        <v>38</v>
      </c>
      <c r="Z88" s="88">
        <v>88</v>
      </c>
      <c r="AA88" s="88"/>
      <c r="AB88" s="88"/>
      <c r="AC88" s="88"/>
      <c r="AD88" s="88"/>
    </row>
    <row r="89" ht="24" spans="1:30">
      <c r="A89" s="62" t="s">
        <v>35</v>
      </c>
      <c r="B89" s="63" t="s">
        <v>36</v>
      </c>
      <c r="C89" s="64">
        <v>2024</v>
      </c>
      <c r="D89" s="65" t="str">
        <f>VLOOKUP(F89,[1]sheet!$A$2:$C$91,3,FALSE)</f>
        <v>历史师范241</v>
      </c>
      <c r="E89" s="66" t="str">
        <f>VLOOKUP(F89,[1]sheet!$A$2:$D$91,2,FALSE)</f>
        <v>2438110036</v>
      </c>
      <c r="F89" s="66" t="s">
        <v>141</v>
      </c>
      <c r="G89" s="67">
        <v>80</v>
      </c>
      <c r="H89" s="68">
        <v>0.8</v>
      </c>
      <c r="I89" s="67">
        <f t="shared" si="13"/>
        <v>80.8</v>
      </c>
      <c r="J89" s="77">
        <v>79.3697478991597</v>
      </c>
      <c r="K89" s="68">
        <v>0</v>
      </c>
      <c r="L89" s="80">
        <f t="shared" si="11"/>
        <v>79.3697478991597</v>
      </c>
      <c r="M89" s="79">
        <v>54.9</v>
      </c>
      <c r="N89" s="68">
        <v>0</v>
      </c>
      <c r="O89" s="67">
        <f t="shared" si="8"/>
        <v>54.9</v>
      </c>
      <c r="P89" s="67">
        <v>60</v>
      </c>
      <c r="Q89" s="68">
        <v>0</v>
      </c>
      <c r="R89" s="67">
        <f t="shared" si="9"/>
        <v>60</v>
      </c>
      <c r="S89" s="67">
        <v>60</v>
      </c>
      <c r="T89" s="68">
        <v>-5</v>
      </c>
      <c r="U89" s="67">
        <f t="shared" si="10"/>
        <v>55</v>
      </c>
      <c r="V89" s="83">
        <v>76.1023109243698</v>
      </c>
      <c r="W89" s="84">
        <f t="shared" si="12"/>
        <v>85</v>
      </c>
      <c r="X89" s="79">
        <v>85</v>
      </c>
      <c r="Y89" s="68" t="s">
        <v>38</v>
      </c>
      <c r="Z89" s="88">
        <v>88</v>
      </c>
      <c r="AA89" s="88"/>
      <c r="AB89" s="88"/>
      <c r="AC89" s="88"/>
      <c r="AD89" s="88"/>
    </row>
    <row r="90" ht="24" spans="1:30">
      <c r="A90" s="62" t="s">
        <v>35</v>
      </c>
      <c r="B90" s="63" t="s">
        <v>36</v>
      </c>
      <c r="C90" s="64">
        <v>2024</v>
      </c>
      <c r="D90" s="65" t="str">
        <f>VLOOKUP(F90,[1]sheet!$A$2:$C$91,3,FALSE)</f>
        <v>历史师范241</v>
      </c>
      <c r="E90" s="66" t="str">
        <f>VLOOKUP(F90,[1]sheet!$A$2:$D$91,2,FALSE)</f>
        <v>2438110031</v>
      </c>
      <c r="F90" s="66" t="s">
        <v>142</v>
      </c>
      <c r="G90" s="67">
        <v>80</v>
      </c>
      <c r="H90" s="68">
        <v>0</v>
      </c>
      <c r="I90" s="67">
        <f t="shared" si="13"/>
        <v>80</v>
      </c>
      <c r="J90" s="77">
        <v>77.1848739495798</v>
      </c>
      <c r="K90" s="68">
        <v>0</v>
      </c>
      <c r="L90" s="80">
        <f t="shared" si="11"/>
        <v>77.1848739495798</v>
      </c>
      <c r="M90" s="79">
        <v>74.45</v>
      </c>
      <c r="N90" s="68">
        <v>0</v>
      </c>
      <c r="O90" s="67">
        <f t="shared" si="8"/>
        <v>74.45</v>
      </c>
      <c r="P90" s="67">
        <v>60</v>
      </c>
      <c r="Q90" s="68">
        <v>0</v>
      </c>
      <c r="R90" s="67">
        <f t="shared" si="9"/>
        <v>60</v>
      </c>
      <c r="S90" s="67">
        <v>60</v>
      </c>
      <c r="T90" s="68">
        <v>-5</v>
      </c>
      <c r="U90" s="67">
        <f t="shared" si="10"/>
        <v>55</v>
      </c>
      <c r="V90" s="83">
        <v>75.3611554621848</v>
      </c>
      <c r="W90" s="84">
        <f t="shared" si="12"/>
        <v>86</v>
      </c>
      <c r="X90" s="79">
        <v>86</v>
      </c>
      <c r="Y90" s="68" t="s">
        <v>38</v>
      </c>
      <c r="Z90" s="88">
        <v>88</v>
      </c>
      <c r="AA90" s="88"/>
      <c r="AB90" s="88"/>
      <c r="AC90" s="88"/>
      <c r="AD90" s="88"/>
    </row>
    <row r="91" ht="24" spans="1:30">
      <c r="A91" s="62" t="s">
        <v>35</v>
      </c>
      <c r="B91" s="63" t="s">
        <v>36</v>
      </c>
      <c r="C91" s="64">
        <v>2024</v>
      </c>
      <c r="D91" s="65" t="str">
        <f>VLOOKUP(F91,[1]sheet!$A$2:$C$91,3,FALSE)</f>
        <v>历史师范241</v>
      </c>
      <c r="E91" s="66" t="str">
        <f>VLOOKUP(F91,[1]sheet!$A$2:$D$91,2,FALSE)</f>
        <v>2438110009</v>
      </c>
      <c r="F91" s="66" t="s">
        <v>143</v>
      </c>
      <c r="G91" s="67">
        <v>80</v>
      </c>
      <c r="H91" s="69">
        <v>0</v>
      </c>
      <c r="I91" s="67">
        <f t="shared" si="13"/>
        <v>80</v>
      </c>
      <c r="J91" s="77">
        <v>75.1344537815126</v>
      </c>
      <c r="K91" s="69">
        <v>1.5</v>
      </c>
      <c r="L91" s="80">
        <f t="shared" si="11"/>
        <v>76.6344537815126</v>
      </c>
      <c r="M91" s="79">
        <v>77</v>
      </c>
      <c r="N91" s="69">
        <v>0</v>
      </c>
      <c r="O91" s="67">
        <f t="shared" si="8"/>
        <v>77</v>
      </c>
      <c r="P91" s="67">
        <v>60</v>
      </c>
      <c r="Q91" s="67">
        <v>0</v>
      </c>
      <c r="R91" s="67">
        <f t="shared" si="9"/>
        <v>60</v>
      </c>
      <c r="S91" s="67">
        <v>60</v>
      </c>
      <c r="T91" s="69">
        <v>-5</v>
      </c>
      <c r="U91" s="67">
        <f t="shared" si="10"/>
        <v>55</v>
      </c>
      <c r="V91" s="83">
        <v>75.0758403361344</v>
      </c>
      <c r="W91" s="84">
        <f t="shared" si="12"/>
        <v>87</v>
      </c>
      <c r="X91" s="79">
        <v>88</v>
      </c>
      <c r="Y91" s="68" t="s">
        <v>38</v>
      </c>
      <c r="Z91" s="88">
        <v>88</v>
      </c>
      <c r="AA91" s="89"/>
      <c r="AB91" s="90"/>
      <c r="AC91" s="90"/>
      <c r="AD91" s="88"/>
    </row>
    <row r="92" ht="24" spans="1:30">
      <c r="A92" s="62" t="s">
        <v>35</v>
      </c>
      <c r="B92" s="63" t="s">
        <v>36</v>
      </c>
      <c r="C92" s="64">
        <v>2024</v>
      </c>
      <c r="D92" s="65" t="str">
        <f>VLOOKUP(F92,[1]sheet!$A$2:$C$91,3,FALSE)</f>
        <v>历史师范242</v>
      </c>
      <c r="E92" s="66" t="str">
        <f>VLOOKUP(F92,[1]sheet!$A$2:$D$91,2,FALSE)</f>
        <v>2438110079</v>
      </c>
      <c r="F92" s="66" t="s">
        <v>144</v>
      </c>
      <c r="G92" s="67">
        <v>80</v>
      </c>
      <c r="H92" s="68">
        <v>0</v>
      </c>
      <c r="I92" s="76">
        <f t="shared" si="13"/>
        <v>80</v>
      </c>
      <c r="J92" s="77">
        <v>75.5798319327731</v>
      </c>
      <c r="K92" s="68">
        <v>0.05</v>
      </c>
      <c r="L92" s="78">
        <f t="shared" si="11"/>
        <v>75.6298319327731</v>
      </c>
      <c r="M92" s="79">
        <v>80.7</v>
      </c>
      <c r="N92" s="68">
        <v>0</v>
      </c>
      <c r="O92" s="68">
        <f t="shared" si="8"/>
        <v>80.7</v>
      </c>
      <c r="P92" s="67">
        <v>60</v>
      </c>
      <c r="Q92" s="68">
        <v>0</v>
      </c>
      <c r="R92" s="76">
        <f t="shared" si="9"/>
        <v>60</v>
      </c>
      <c r="S92" s="67">
        <v>60</v>
      </c>
      <c r="T92" s="68">
        <v>-5</v>
      </c>
      <c r="U92" s="76">
        <f t="shared" si="10"/>
        <v>55</v>
      </c>
      <c r="V92" s="83">
        <v>74.5073739495798</v>
      </c>
      <c r="W92" s="84">
        <f t="shared" si="12"/>
        <v>88</v>
      </c>
      <c r="X92" s="79">
        <v>87</v>
      </c>
      <c r="Y92" s="68" t="s">
        <v>38</v>
      </c>
      <c r="Z92" s="88">
        <v>88</v>
      </c>
      <c r="AA92" s="88"/>
      <c r="AB92" s="88"/>
      <c r="AC92" s="88"/>
      <c r="AD92" s="88"/>
    </row>
    <row r="93" spans="1:30">
      <c r="A93" s="92" t="s">
        <v>145</v>
      </c>
      <c r="B93" s="93" t="s">
        <v>146</v>
      </c>
      <c r="C93" s="94"/>
      <c r="D93" s="93"/>
      <c r="E93" s="93"/>
      <c r="F93" s="32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9"/>
      <c r="W93"/>
      <c r="X93" s="50"/>
      <c r="Y93"/>
      <c r="Z93"/>
      <c r="AA93" s="50"/>
      <c r="AB93" s="50"/>
      <c r="AC93" s="50"/>
      <c r="AD93" s="50"/>
    </row>
    <row r="94" spans="1:26">
      <c r="A94" s="95"/>
      <c r="B94" s="96" t="s">
        <v>147</v>
      </c>
      <c r="C94" s="94"/>
      <c r="D94" s="93"/>
      <c r="E94" s="93"/>
      <c r="F94" s="32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9"/>
      <c r="W94"/>
      <c r="X94" s="95"/>
      <c r="Y94"/>
      <c r="Z94"/>
    </row>
    <row r="95" spans="1:26">
      <c r="A95" s="95"/>
      <c r="B95" s="93" t="s">
        <v>148</v>
      </c>
      <c r="C95" s="94"/>
      <c r="D95" s="93"/>
      <c r="E95" s="93"/>
      <c r="F95" s="32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9"/>
      <c r="W95"/>
      <c r="X95" s="95"/>
      <c r="Y95"/>
      <c r="Z95"/>
    </row>
    <row r="96" s="41" customFormat="1" spans="1:26">
      <c r="A96" s="97"/>
      <c r="B96" s="93" t="s">
        <v>149</v>
      </c>
      <c r="C96" s="98"/>
      <c r="D96" s="93"/>
      <c r="E96" s="93"/>
      <c r="F96" s="32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9"/>
      <c r="W96"/>
      <c r="X96" s="95"/>
      <c r="Y96"/>
      <c r="Z96"/>
    </row>
    <row r="97" s="41" customFormat="1" spans="2:26">
      <c r="B97" s="96" t="s">
        <v>150</v>
      </c>
      <c r="C97" s="98"/>
      <c r="D97" s="93"/>
      <c r="E97" s="93"/>
      <c r="F97" s="32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9"/>
      <c r="W97"/>
      <c r="X97" s="95"/>
      <c r="Y97"/>
      <c r="Z97"/>
    </row>
    <row r="98" spans="3:26">
      <c r="C98" s="42"/>
      <c r="Z98"/>
    </row>
    <row r="99" spans="3:3">
      <c r="C99" s="42"/>
    </row>
    <row r="100" spans="3:3">
      <c r="C100" s="42"/>
    </row>
    <row r="101" spans="3:3">
      <c r="C101" s="42"/>
    </row>
    <row r="102" spans="3:3">
      <c r="C102" s="42"/>
    </row>
    <row r="103" spans="3:3">
      <c r="C103" s="42"/>
    </row>
    <row r="104" spans="3:3">
      <c r="C104" s="42"/>
    </row>
    <row r="105" spans="3:3">
      <c r="C105" s="42"/>
    </row>
    <row r="106" spans="3:3">
      <c r="C106" s="42"/>
    </row>
    <row r="107" spans="3:3">
      <c r="C107" s="42"/>
    </row>
  </sheetData>
  <sheetProtection formatCells="0" formatColumns="0" formatRows="0" insertRows="0" insertColumns="0" insertHyperlinks="0" deleteColumns="0" deleteRows="0" sort="0" autoFilter="0" pivotTables="0"/>
  <sortState ref="A5:AD92">
    <sortCondition ref="V5:V92" descending="1"/>
  </sortState>
  <mergeCells count="1">
    <mergeCell ref="A2:AD2"/>
  </mergeCells>
  <dataValidations count="6">
    <dataValidation type="list" allowBlank="1" showInputMessage="1" showErrorMessage="1" sqref="V2 V93:V65595 AB10:AB26">
      <formula1>$CQ$8:$CQ$11</formula1>
    </dataValidation>
    <dataValidation type="list" allowBlank="1" showInputMessage="1" showErrorMessage="1" sqref="U2:U3 U93:U65595 AA4:AA92">
      <formula1>"一等奖学金,二等奖学金,三等奖学金,课程考核不合格,德育分未达标,体育成绩不合格,体测成绩不合格,违纪"</formula1>
    </dataValidation>
    <dataValidation allowBlank="1" showErrorMessage="1" sqref="U5:U92" errorStyle="information"/>
    <dataValidation type="list" allowBlank="1" showInputMessage="1" showErrorMessage="1" sqref="W2:W3 W98:W1048576 AC4:AC33">
      <formula1>"三好学生,三好学生标兵,优秀学生干部"</formula1>
    </dataValidation>
    <dataValidation type="list" allowBlank="1" showInputMessage="1" showErrorMessage="1" sqref="Y5:Y97">
      <formula1>"是,否"</formula1>
    </dataValidation>
    <dataValidation type="list" allowBlank="1" showInputMessage="1" showErrorMessage="1" sqref="AB5:AB9 AB27:AB92">
      <formula1>"学业进步奖,研究与创新奖,道德风尚奖,文体活动奖,社会工作奖"</formula1>
    </dataValidation>
  </dataValidations>
  <printOptions horizontalCentered="1" verticalCentered="1"/>
  <pageMargins left="0.0388888888888889" right="0.0388888888888889" top="0.275" bottom="0.432638888888889" header="0.590277777777778" footer="0.5"/>
  <pageSetup paperSize="9" scale="48" orientation="landscape" horizontalDpi="600" verticalDpi="600"/>
  <headerFooter alignWithMargins="0" scaleWithDoc="0"/>
  <ignoredErrors>
    <ignoredError sqref="AA4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42"/>
  <sheetViews>
    <sheetView zoomScale="70" zoomScaleNormal="70" workbookViewId="0">
      <selection activeCell="AE9" sqref="AE9"/>
    </sheetView>
  </sheetViews>
  <sheetFormatPr defaultColWidth="8.8" defaultRowHeight="14.25"/>
  <cols>
    <col min="1" max="1" width="14.1666666666667" customWidth="1"/>
    <col min="5" max="5" width="11.8333333333333" customWidth="1"/>
    <col min="22" max="22" width="9.6"/>
    <col min="27" max="27" width="10.5" customWidth="1"/>
    <col min="29" max="29" width="12.3333333333333" customWidth="1"/>
  </cols>
  <sheetData>
    <row r="1" spans="1:31">
      <c r="A1" s="2"/>
      <c r="B1" s="3"/>
      <c r="C1" s="4"/>
      <c r="D1" s="3"/>
      <c r="E1" s="3"/>
      <c r="F1" s="4"/>
      <c r="G1" s="4"/>
      <c r="H1" s="3"/>
      <c r="I1" s="4"/>
      <c r="J1" s="3"/>
      <c r="K1" s="17"/>
      <c r="L1" s="17"/>
      <c r="M1" s="2"/>
      <c r="N1" s="18"/>
      <c r="O1" s="6"/>
      <c r="P1" s="19"/>
      <c r="Q1" s="19"/>
      <c r="R1" s="4"/>
      <c r="S1" s="2"/>
      <c r="T1" s="2"/>
      <c r="U1" s="2"/>
      <c r="V1" s="20"/>
      <c r="W1" s="2"/>
      <c r="X1" s="2"/>
      <c r="Y1" s="2"/>
      <c r="Z1" s="9"/>
      <c r="AA1" s="2"/>
      <c r="AB1" s="2"/>
      <c r="AC1" s="2"/>
      <c r="AD1" s="9"/>
      <c r="AE1" s="9"/>
    </row>
    <row r="2" ht="18.75" spans="1:31">
      <c r="A2" s="5" t="s">
        <v>151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25"/>
      <c r="AB2" s="25"/>
      <c r="AC2" s="25"/>
      <c r="AD2" s="5"/>
      <c r="AE2" s="9"/>
    </row>
    <row r="3" spans="1:31">
      <c r="A3" s="6" t="s">
        <v>2</v>
      </c>
      <c r="B3" s="6"/>
      <c r="C3" s="7" t="s">
        <v>3</v>
      </c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21"/>
      <c r="W3" s="9"/>
      <c r="X3" s="22" t="s">
        <v>4</v>
      </c>
      <c r="Y3" s="9"/>
      <c r="Z3" s="9"/>
      <c r="AA3" s="26"/>
      <c r="AB3" s="26"/>
      <c r="AC3" s="26"/>
      <c r="AD3" s="9"/>
      <c r="AE3" s="9"/>
    </row>
    <row r="4" s="1" customFormat="1" ht="40.5" spans="1:31">
      <c r="A4" s="10" t="s">
        <v>5</v>
      </c>
      <c r="B4" s="10" t="s">
        <v>6</v>
      </c>
      <c r="C4" s="11" t="s">
        <v>7</v>
      </c>
      <c r="D4" s="10" t="s">
        <v>8</v>
      </c>
      <c r="E4" s="10" t="s">
        <v>9</v>
      </c>
      <c r="F4" s="10" t="s">
        <v>10</v>
      </c>
      <c r="G4" s="12" t="s">
        <v>11</v>
      </c>
      <c r="H4" s="11" t="s">
        <v>12</v>
      </c>
      <c r="I4" s="12" t="s">
        <v>13</v>
      </c>
      <c r="J4" s="12" t="s">
        <v>14</v>
      </c>
      <c r="K4" s="11" t="s">
        <v>15</v>
      </c>
      <c r="L4" s="11" t="s">
        <v>16</v>
      </c>
      <c r="M4" s="12" t="s">
        <v>17</v>
      </c>
      <c r="N4" s="11" t="s">
        <v>18</v>
      </c>
      <c r="O4" s="12" t="s">
        <v>19</v>
      </c>
      <c r="P4" s="12" t="s">
        <v>20</v>
      </c>
      <c r="Q4" s="11" t="s">
        <v>21</v>
      </c>
      <c r="R4" s="12" t="s">
        <v>22</v>
      </c>
      <c r="S4" s="12" t="s">
        <v>23</v>
      </c>
      <c r="T4" s="11" t="s">
        <v>24</v>
      </c>
      <c r="U4" s="12" t="s">
        <v>25</v>
      </c>
      <c r="V4" s="12" t="s">
        <v>26</v>
      </c>
      <c r="W4" s="12" t="s">
        <v>27</v>
      </c>
      <c r="X4" s="11" t="s">
        <v>28</v>
      </c>
      <c r="Y4" s="27" t="s">
        <v>29</v>
      </c>
      <c r="Z4" s="12" t="s">
        <v>30</v>
      </c>
      <c r="AA4" s="28" t="s">
        <v>31</v>
      </c>
      <c r="AB4" s="28" t="s">
        <v>32</v>
      </c>
      <c r="AC4" s="11" t="s">
        <v>33</v>
      </c>
      <c r="AD4" s="29" t="s">
        <v>34</v>
      </c>
      <c r="AE4" s="30"/>
    </row>
    <row r="5" ht="27" spans="1:31">
      <c r="A5" s="13" t="s">
        <v>35</v>
      </c>
      <c r="B5" s="14" t="s">
        <v>152</v>
      </c>
      <c r="C5" s="14">
        <v>2024</v>
      </c>
      <c r="D5" s="14" t="str">
        <f>VLOOKUP(F5,[1]sheet!$A$190:$C$322,3,FALSE)</f>
        <v>法学241</v>
      </c>
      <c r="E5" s="14" t="str">
        <f>VLOOKUP(F5,[1]sheet!$A$190:$C$322,2,FALSE)</f>
        <v>2438110098</v>
      </c>
      <c r="F5" s="14" t="s">
        <v>153</v>
      </c>
      <c r="G5" s="14">
        <v>80</v>
      </c>
      <c r="H5" s="14">
        <v>20</v>
      </c>
      <c r="I5" s="14">
        <v>100</v>
      </c>
      <c r="J5" s="14">
        <v>93</v>
      </c>
      <c r="K5" s="14">
        <v>7</v>
      </c>
      <c r="L5" s="14">
        <v>100</v>
      </c>
      <c r="M5" s="14">
        <v>92.3</v>
      </c>
      <c r="N5" s="14">
        <v>0</v>
      </c>
      <c r="O5" s="14">
        <v>92.3</v>
      </c>
      <c r="P5" s="14">
        <v>60</v>
      </c>
      <c r="Q5" s="14">
        <v>1</v>
      </c>
      <c r="R5" s="14">
        <v>61</v>
      </c>
      <c r="S5" s="14">
        <v>60</v>
      </c>
      <c r="T5" s="14">
        <v>15</v>
      </c>
      <c r="U5" s="14">
        <v>75</v>
      </c>
      <c r="V5" s="23">
        <f t="shared" ref="V5:V8" si="0">I5*0.1+L5*0.75+O5*0.05+R5*0.05+U5*0.05</f>
        <v>96.415</v>
      </c>
      <c r="W5" s="14">
        <v>1</v>
      </c>
      <c r="X5" s="14">
        <v>2</v>
      </c>
      <c r="Y5" s="14" t="s">
        <v>38</v>
      </c>
      <c r="Z5" s="14">
        <v>133</v>
      </c>
      <c r="AA5" s="31" t="s">
        <v>39</v>
      </c>
      <c r="AB5" s="31"/>
      <c r="AC5" s="31" t="s">
        <v>40</v>
      </c>
      <c r="AD5" s="14"/>
      <c r="AE5" s="9"/>
    </row>
    <row r="6" ht="27" spans="1:31">
      <c r="A6" s="13" t="s">
        <v>35</v>
      </c>
      <c r="B6" s="14" t="s">
        <v>152</v>
      </c>
      <c r="C6" s="14">
        <v>2024</v>
      </c>
      <c r="D6" s="14" t="str">
        <f>VLOOKUP(F6,[1]sheet!$A$190:$C$322,3,FALSE)</f>
        <v>法学244</v>
      </c>
      <c r="E6" s="14" t="str">
        <f>VLOOKUP(F6,[1]sheet!$A$190:$C$322,2,FALSE)</f>
        <v>2307110038</v>
      </c>
      <c r="F6" s="14" t="s">
        <v>154</v>
      </c>
      <c r="G6" s="14">
        <v>80</v>
      </c>
      <c r="H6" s="14">
        <v>20</v>
      </c>
      <c r="I6" s="14">
        <v>100</v>
      </c>
      <c r="J6" s="14">
        <v>92.88</v>
      </c>
      <c r="K6" s="14">
        <v>7.725</v>
      </c>
      <c r="L6" s="14">
        <v>100</v>
      </c>
      <c r="M6" s="14">
        <v>71.5</v>
      </c>
      <c r="N6" s="14">
        <v>0</v>
      </c>
      <c r="O6" s="14">
        <v>71.5</v>
      </c>
      <c r="P6" s="14">
        <v>60</v>
      </c>
      <c r="Q6" s="14">
        <v>13.5</v>
      </c>
      <c r="R6" s="14">
        <v>73.5</v>
      </c>
      <c r="S6" s="14">
        <v>60</v>
      </c>
      <c r="T6" s="14">
        <v>19</v>
      </c>
      <c r="U6" s="14">
        <v>79</v>
      </c>
      <c r="V6" s="23">
        <f t="shared" si="0"/>
        <v>96.2</v>
      </c>
      <c r="W6" s="14">
        <v>2</v>
      </c>
      <c r="X6" s="14">
        <v>3</v>
      </c>
      <c r="Y6" s="14" t="s">
        <v>38</v>
      </c>
      <c r="Z6" s="14">
        <v>133</v>
      </c>
      <c r="AA6" s="31" t="s">
        <v>39</v>
      </c>
      <c r="AB6" s="31"/>
      <c r="AC6" s="31" t="s">
        <v>42</v>
      </c>
      <c r="AD6" s="14"/>
      <c r="AE6" s="9"/>
    </row>
    <row r="7" ht="27" spans="1:31">
      <c r="A7" s="13" t="s">
        <v>35</v>
      </c>
      <c r="B7" s="14" t="s">
        <v>152</v>
      </c>
      <c r="C7" s="14">
        <v>2024</v>
      </c>
      <c r="D7" s="14" t="str">
        <f>VLOOKUP(F7,[1]sheet!$A$190:$C$322,3,FALSE)</f>
        <v>法学242</v>
      </c>
      <c r="E7" s="14" t="str">
        <f>VLOOKUP(F7,[1]sheet!$A$190:$C$322,2,FALSE)</f>
        <v>2438110117</v>
      </c>
      <c r="F7" s="14" t="s">
        <v>155</v>
      </c>
      <c r="G7" s="14">
        <v>80</v>
      </c>
      <c r="H7" s="14">
        <v>20</v>
      </c>
      <c r="I7" s="14">
        <v>100</v>
      </c>
      <c r="J7" s="14">
        <v>92.74</v>
      </c>
      <c r="K7" s="14">
        <v>11.3</v>
      </c>
      <c r="L7" s="14">
        <v>100</v>
      </c>
      <c r="M7" s="14">
        <v>82.5</v>
      </c>
      <c r="N7" s="14">
        <v>0</v>
      </c>
      <c r="O7" s="14">
        <v>82.5</v>
      </c>
      <c r="P7" s="14">
        <v>60</v>
      </c>
      <c r="Q7" s="14">
        <v>0</v>
      </c>
      <c r="R7" s="14">
        <v>60</v>
      </c>
      <c r="S7" s="14">
        <v>60</v>
      </c>
      <c r="T7" s="14">
        <v>17</v>
      </c>
      <c r="U7" s="14">
        <v>77</v>
      </c>
      <c r="V7" s="23">
        <f t="shared" si="0"/>
        <v>95.975</v>
      </c>
      <c r="W7" s="14">
        <v>3</v>
      </c>
      <c r="X7" s="14">
        <v>4</v>
      </c>
      <c r="Y7" s="14" t="s">
        <v>38</v>
      </c>
      <c r="Z7" s="14">
        <v>133</v>
      </c>
      <c r="AA7" s="31" t="s">
        <v>39</v>
      </c>
      <c r="AB7" s="31"/>
      <c r="AC7" s="31" t="s">
        <v>42</v>
      </c>
      <c r="AD7" s="14"/>
      <c r="AE7" s="9"/>
    </row>
    <row r="8" ht="27" spans="1:31">
      <c r="A8" s="13" t="s">
        <v>35</v>
      </c>
      <c r="B8" s="14" t="s">
        <v>152</v>
      </c>
      <c r="C8" s="14">
        <v>2024</v>
      </c>
      <c r="D8" s="14" t="str">
        <f>VLOOKUP(F8,[1]sheet!$A$190:$C$322,3,FALSE)</f>
        <v>法学244</v>
      </c>
      <c r="E8" s="14" t="str">
        <f>VLOOKUP(F8,[1]sheet!$A$190:$C$322,2,FALSE)</f>
        <v>2307110053</v>
      </c>
      <c r="F8" s="14" t="s">
        <v>156</v>
      </c>
      <c r="G8" s="14">
        <v>80</v>
      </c>
      <c r="H8" s="14">
        <v>20</v>
      </c>
      <c r="I8" s="14">
        <v>100</v>
      </c>
      <c r="J8" s="14">
        <v>92.02</v>
      </c>
      <c r="K8" s="14">
        <v>5.615</v>
      </c>
      <c r="L8" s="14">
        <v>97.635</v>
      </c>
      <c r="M8" s="14">
        <v>91.4</v>
      </c>
      <c r="N8" s="14">
        <v>3.25</v>
      </c>
      <c r="O8" s="14">
        <v>94.65</v>
      </c>
      <c r="P8" s="14">
        <v>60</v>
      </c>
      <c r="Q8" s="14">
        <v>4</v>
      </c>
      <c r="R8" s="14">
        <v>64</v>
      </c>
      <c r="S8" s="14">
        <v>60</v>
      </c>
      <c r="T8" s="14">
        <v>19</v>
      </c>
      <c r="U8" s="14">
        <v>79</v>
      </c>
      <c r="V8" s="23">
        <f t="shared" si="0"/>
        <v>95.10875</v>
      </c>
      <c r="W8" s="14">
        <v>4</v>
      </c>
      <c r="X8" s="14">
        <v>8</v>
      </c>
      <c r="Y8" s="14" t="s">
        <v>38</v>
      </c>
      <c r="Z8" s="14">
        <v>133</v>
      </c>
      <c r="AA8" s="31" t="s">
        <v>39</v>
      </c>
      <c r="AB8" s="31"/>
      <c r="AC8" s="31" t="s">
        <v>42</v>
      </c>
      <c r="AD8" s="14"/>
      <c r="AE8" s="9"/>
    </row>
    <row r="9" ht="27" spans="1:31">
      <c r="A9" s="13" t="s">
        <v>35</v>
      </c>
      <c r="B9" s="14" t="s">
        <v>152</v>
      </c>
      <c r="C9" s="14">
        <v>2024</v>
      </c>
      <c r="D9" s="14" t="str">
        <f>VLOOKUP(F9,[1]sheet!$A$190:$C$322,3,FALSE)</f>
        <v>法学243</v>
      </c>
      <c r="E9" s="14" t="str">
        <f>VLOOKUP(F9,[1]sheet!$A$190:$C$322,2,FALSE)</f>
        <v>2438110149</v>
      </c>
      <c r="F9" s="14" t="s">
        <v>157</v>
      </c>
      <c r="G9" s="14">
        <v>80</v>
      </c>
      <c r="H9" s="14">
        <v>20</v>
      </c>
      <c r="I9" s="14">
        <v>100</v>
      </c>
      <c r="J9" s="14">
        <v>92.3</v>
      </c>
      <c r="K9" s="14">
        <v>6.065</v>
      </c>
      <c r="L9" s="14">
        <v>98.365</v>
      </c>
      <c r="M9" s="14">
        <v>81.15</v>
      </c>
      <c r="N9" s="14">
        <v>1</v>
      </c>
      <c r="O9" s="14">
        <v>82.15</v>
      </c>
      <c r="P9" s="14">
        <v>60</v>
      </c>
      <c r="Q9" s="14">
        <v>0</v>
      </c>
      <c r="R9" s="14">
        <v>60</v>
      </c>
      <c r="S9" s="14">
        <v>60</v>
      </c>
      <c r="T9" s="14">
        <v>19</v>
      </c>
      <c r="U9" s="14">
        <v>79</v>
      </c>
      <c r="V9" s="23">
        <v>94.83125</v>
      </c>
      <c r="W9" s="14">
        <v>5</v>
      </c>
      <c r="X9" s="14">
        <v>6</v>
      </c>
      <c r="Y9" s="14" t="s">
        <v>38</v>
      </c>
      <c r="Z9" s="14">
        <v>133</v>
      </c>
      <c r="AA9" s="31" t="s">
        <v>39</v>
      </c>
      <c r="AB9" s="31"/>
      <c r="AC9" s="31" t="s">
        <v>42</v>
      </c>
      <c r="AD9" s="14"/>
      <c r="AE9" s="9"/>
    </row>
    <row r="10" ht="27" spans="1:31">
      <c r="A10" s="13" t="s">
        <v>35</v>
      </c>
      <c r="B10" s="14" t="s">
        <v>152</v>
      </c>
      <c r="C10" s="14">
        <v>2024</v>
      </c>
      <c r="D10" s="14" t="str">
        <f>VLOOKUP(F10,[1]sheet!$A$190:$C$322,3,FALSE)</f>
        <v>法学241</v>
      </c>
      <c r="E10" s="14" t="str">
        <f>VLOOKUP(F10,[1]sheet!$A$190:$C$322,2,FALSE)</f>
        <v>2438110090</v>
      </c>
      <c r="F10" s="14" t="s">
        <v>158</v>
      </c>
      <c r="G10" s="14">
        <v>80</v>
      </c>
      <c r="H10" s="14">
        <v>20</v>
      </c>
      <c r="I10" s="14">
        <v>100</v>
      </c>
      <c r="J10" s="14">
        <v>93.32</v>
      </c>
      <c r="K10" s="14">
        <v>4.25</v>
      </c>
      <c r="L10" s="14">
        <v>97.57</v>
      </c>
      <c r="M10" s="14">
        <v>83.4</v>
      </c>
      <c r="N10" s="14">
        <v>1.25</v>
      </c>
      <c r="O10" s="14">
        <v>84.65</v>
      </c>
      <c r="P10" s="14">
        <v>60</v>
      </c>
      <c r="Q10" s="14">
        <v>1</v>
      </c>
      <c r="R10" s="14">
        <v>61</v>
      </c>
      <c r="S10" s="14">
        <v>60</v>
      </c>
      <c r="T10" s="14">
        <v>22</v>
      </c>
      <c r="U10" s="14">
        <v>82</v>
      </c>
      <c r="V10" s="23">
        <v>94.56</v>
      </c>
      <c r="W10" s="14">
        <v>6</v>
      </c>
      <c r="X10" s="14">
        <v>1</v>
      </c>
      <c r="Y10" s="14" t="s">
        <v>38</v>
      </c>
      <c r="Z10" s="14">
        <v>133</v>
      </c>
      <c r="AA10" s="31" t="s">
        <v>39</v>
      </c>
      <c r="AB10" s="31"/>
      <c r="AC10" s="31" t="s">
        <v>40</v>
      </c>
      <c r="AD10" s="14"/>
      <c r="AE10" s="9"/>
    </row>
    <row r="11" ht="27" spans="1:31">
      <c r="A11" s="13" t="s">
        <v>35</v>
      </c>
      <c r="B11" s="14" t="s">
        <v>152</v>
      </c>
      <c r="C11" s="14">
        <v>2024</v>
      </c>
      <c r="D11" s="14" t="str">
        <f>VLOOKUP(F11,[1]sheet!$A$190:$C$322,3,FALSE)</f>
        <v>法学241</v>
      </c>
      <c r="E11" s="14" t="str">
        <f>VLOOKUP(F11,[1]sheet!$A$190:$C$322,2,FALSE)</f>
        <v>2301110151</v>
      </c>
      <c r="F11" s="14" t="s">
        <v>159</v>
      </c>
      <c r="G11" s="14">
        <v>80</v>
      </c>
      <c r="H11" s="14">
        <v>19.55</v>
      </c>
      <c r="I11" s="14">
        <v>99.55</v>
      </c>
      <c r="J11" s="14">
        <v>92.68</v>
      </c>
      <c r="K11" s="14">
        <v>3.95</v>
      </c>
      <c r="L11" s="14">
        <v>96.63</v>
      </c>
      <c r="M11" s="14">
        <v>85.75</v>
      </c>
      <c r="N11" s="14">
        <v>0</v>
      </c>
      <c r="O11" s="14">
        <v>85.75</v>
      </c>
      <c r="P11" s="14">
        <v>60</v>
      </c>
      <c r="Q11" s="14">
        <v>5</v>
      </c>
      <c r="R11" s="14">
        <v>65</v>
      </c>
      <c r="S11" s="14">
        <v>60</v>
      </c>
      <c r="T11" s="14">
        <v>19</v>
      </c>
      <c r="U11" s="14">
        <v>79</v>
      </c>
      <c r="V11" s="23">
        <v>93.915</v>
      </c>
      <c r="W11" s="14">
        <v>7</v>
      </c>
      <c r="X11" s="14">
        <v>5</v>
      </c>
      <c r="Y11" s="14" t="s">
        <v>38</v>
      </c>
      <c r="Z11" s="14">
        <v>133</v>
      </c>
      <c r="AA11" s="31" t="s">
        <v>49</v>
      </c>
      <c r="AB11" s="31"/>
      <c r="AC11" s="31" t="s">
        <v>50</v>
      </c>
      <c r="AD11" s="14"/>
      <c r="AE11" s="9"/>
    </row>
    <row r="12" ht="27" spans="1:31">
      <c r="A12" s="13" t="s">
        <v>35</v>
      </c>
      <c r="B12" s="14" t="s">
        <v>152</v>
      </c>
      <c r="C12" s="14">
        <v>2024</v>
      </c>
      <c r="D12" s="14" t="str">
        <f>VLOOKUP(F12,[1]sheet!$A$190:$C$322,3,FALSE)</f>
        <v>法学243</v>
      </c>
      <c r="E12" s="14" t="str">
        <f>VLOOKUP(F12,[1]sheet!$A$190:$C$322,2,FALSE)</f>
        <v>2438110140</v>
      </c>
      <c r="F12" s="14" t="s">
        <v>160</v>
      </c>
      <c r="G12" s="14">
        <v>80</v>
      </c>
      <c r="H12" s="14">
        <v>20</v>
      </c>
      <c r="I12" s="14">
        <v>100</v>
      </c>
      <c r="J12" s="14">
        <v>90.92</v>
      </c>
      <c r="K12" s="14">
        <v>3.9375</v>
      </c>
      <c r="L12" s="14">
        <v>94.8575</v>
      </c>
      <c r="M12" s="14">
        <v>89.7</v>
      </c>
      <c r="N12" s="14">
        <v>0</v>
      </c>
      <c r="O12" s="14">
        <v>89.7</v>
      </c>
      <c r="P12" s="14">
        <v>60</v>
      </c>
      <c r="Q12" s="14">
        <v>2</v>
      </c>
      <c r="R12" s="14">
        <v>62</v>
      </c>
      <c r="S12" s="14">
        <v>60</v>
      </c>
      <c r="T12" s="14">
        <v>29</v>
      </c>
      <c r="U12" s="14">
        <v>89</v>
      </c>
      <c r="V12" s="23">
        <v>93.178125</v>
      </c>
      <c r="W12" s="14">
        <v>8</v>
      </c>
      <c r="X12" s="14">
        <v>11</v>
      </c>
      <c r="Y12" s="14" t="s">
        <v>38</v>
      </c>
      <c r="Z12" s="14">
        <v>133</v>
      </c>
      <c r="AA12" s="31" t="s">
        <v>49</v>
      </c>
      <c r="AB12" s="31"/>
      <c r="AC12" s="31" t="s">
        <v>42</v>
      </c>
      <c r="AD12" s="14"/>
      <c r="AE12" s="9"/>
    </row>
    <row r="13" ht="27" spans="1:31">
      <c r="A13" s="13" t="s">
        <v>35</v>
      </c>
      <c r="B13" s="14" t="s">
        <v>152</v>
      </c>
      <c r="C13" s="14">
        <v>2024</v>
      </c>
      <c r="D13" s="14" t="str">
        <f>VLOOKUP(F13,[1]sheet!$A$190:$C$322,3,FALSE)</f>
        <v>法学242</v>
      </c>
      <c r="E13" s="14" t="str">
        <f>VLOOKUP(F13,[1]sheet!$A$190:$C$322,2,FALSE)</f>
        <v>2401110194</v>
      </c>
      <c r="F13" s="14" t="s">
        <v>161</v>
      </c>
      <c r="G13" s="14">
        <v>80</v>
      </c>
      <c r="H13" s="14">
        <v>10</v>
      </c>
      <c r="I13" s="14">
        <v>90</v>
      </c>
      <c r="J13" s="14">
        <v>92.26</v>
      </c>
      <c r="K13" s="14">
        <v>3.85</v>
      </c>
      <c r="L13" s="14">
        <v>96.11</v>
      </c>
      <c r="M13" s="14">
        <v>82.65</v>
      </c>
      <c r="N13" s="14">
        <v>0</v>
      </c>
      <c r="O13" s="14">
        <v>82.65</v>
      </c>
      <c r="P13" s="14">
        <v>60</v>
      </c>
      <c r="Q13" s="14">
        <v>3</v>
      </c>
      <c r="R13" s="14">
        <v>63</v>
      </c>
      <c r="S13" s="14">
        <v>60</v>
      </c>
      <c r="T13" s="14">
        <v>24.495</v>
      </c>
      <c r="U13" s="14">
        <v>84.495</v>
      </c>
      <c r="V13" s="23">
        <v>92.58975</v>
      </c>
      <c r="W13" s="14">
        <v>9</v>
      </c>
      <c r="X13" s="14">
        <v>7</v>
      </c>
      <c r="Y13" s="14" t="s">
        <v>38</v>
      </c>
      <c r="Z13" s="14">
        <v>133</v>
      </c>
      <c r="AA13" s="31" t="s">
        <v>49</v>
      </c>
      <c r="AB13" s="31"/>
      <c r="AC13" s="31" t="s">
        <v>50</v>
      </c>
      <c r="AD13" s="14"/>
      <c r="AE13" s="9"/>
    </row>
    <row r="14" ht="27" spans="1:31">
      <c r="A14" s="13" t="s">
        <v>35</v>
      </c>
      <c r="B14" s="14" t="s">
        <v>152</v>
      </c>
      <c r="C14" s="14">
        <v>2024</v>
      </c>
      <c r="D14" s="14" t="str">
        <f>VLOOKUP(F14,[1]sheet!$A$190:$C$322,3,FALSE)</f>
        <v>法学244</v>
      </c>
      <c r="E14" s="14" t="str">
        <f>VLOOKUP(F14,[1]sheet!$A$190:$C$322,2,FALSE)</f>
        <v>2438110174</v>
      </c>
      <c r="F14" s="14" t="s">
        <v>162</v>
      </c>
      <c r="G14" s="14">
        <v>80</v>
      </c>
      <c r="H14" s="14">
        <v>3.375</v>
      </c>
      <c r="I14" s="14">
        <v>83.375</v>
      </c>
      <c r="J14" s="14">
        <v>91.5</v>
      </c>
      <c r="K14" s="14">
        <v>5.5</v>
      </c>
      <c r="L14" s="14">
        <v>97</v>
      </c>
      <c r="M14" s="14">
        <v>79</v>
      </c>
      <c r="N14" s="14">
        <v>0</v>
      </c>
      <c r="O14" s="14">
        <v>79</v>
      </c>
      <c r="P14" s="14">
        <v>60</v>
      </c>
      <c r="Q14" s="14">
        <v>0</v>
      </c>
      <c r="R14" s="14">
        <v>60</v>
      </c>
      <c r="S14" s="14">
        <v>60</v>
      </c>
      <c r="T14" s="14">
        <v>23.44</v>
      </c>
      <c r="U14" s="14">
        <v>83.44</v>
      </c>
      <c r="V14" s="23">
        <v>92.2095</v>
      </c>
      <c r="W14" s="14">
        <v>10</v>
      </c>
      <c r="X14" s="14">
        <v>9</v>
      </c>
      <c r="Y14" s="14" t="s">
        <v>38</v>
      </c>
      <c r="Z14" s="14">
        <v>133</v>
      </c>
      <c r="AA14" s="31" t="s">
        <v>49</v>
      </c>
      <c r="AB14" s="31"/>
      <c r="AC14" s="31"/>
      <c r="AD14" s="14"/>
      <c r="AE14" s="9"/>
    </row>
    <row r="15" ht="27" spans="1:31">
      <c r="A15" s="13" t="s">
        <v>35</v>
      </c>
      <c r="B15" s="14" t="s">
        <v>152</v>
      </c>
      <c r="C15" s="14">
        <v>2024</v>
      </c>
      <c r="D15" s="14" t="str">
        <f>VLOOKUP(F15,[1]sheet!$A$190:$C$322,3,FALSE)</f>
        <v>法学242</v>
      </c>
      <c r="E15" s="14" t="str">
        <f>VLOOKUP(F15,[1]sheet!$A$190:$C$322,2,FALSE)</f>
        <v>2401110129</v>
      </c>
      <c r="F15" s="14" t="s">
        <v>163</v>
      </c>
      <c r="G15" s="14">
        <v>80</v>
      </c>
      <c r="H15" s="14">
        <v>14.025</v>
      </c>
      <c r="I15" s="14">
        <v>94.025</v>
      </c>
      <c r="J15" s="14">
        <v>88.52</v>
      </c>
      <c r="K15" s="14">
        <v>5.05</v>
      </c>
      <c r="L15" s="14">
        <v>93.57</v>
      </c>
      <c r="M15" s="14">
        <v>84.4</v>
      </c>
      <c r="N15" s="14">
        <v>0</v>
      </c>
      <c r="O15" s="14">
        <v>84.4</v>
      </c>
      <c r="P15" s="14">
        <v>60</v>
      </c>
      <c r="Q15" s="14">
        <v>13</v>
      </c>
      <c r="R15" s="14">
        <v>73</v>
      </c>
      <c r="S15" s="14">
        <v>60</v>
      </c>
      <c r="T15" s="14">
        <v>29</v>
      </c>
      <c r="U15" s="14">
        <v>89</v>
      </c>
      <c r="V15" s="23">
        <v>91.9</v>
      </c>
      <c r="W15" s="14">
        <v>11</v>
      </c>
      <c r="X15" s="14">
        <v>27</v>
      </c>
      <c r="Y15" s="14" t="s">
        <v>38</v>
      </c>
      <c r="Z15" s="14">
        <v>133</v>
      </c>
      <c r="AA15" s="31" t="s">
        <v>49</v>
      </c>
      <c r="AB15" s="31"/>
      <c r="AC15" s="31"/>
      <c r="AD15" s="14"/>
      <c r="AE15" s="9"/>
    </row>
    <row r="16" ht="27" spans="1:31">
      <c r="A16" s="13" t="s">
        <v>35</v>
      </c>
      <c r="B16" s="14" t="s">
        <v>152</v>
      </c>
      <c r="C16" s="14">
        <v>2024</v>
      </c>
      <c r="D16" s="14" t="str">
        <f>VLOOKUP(F16,[1]sheet!$A$190:$C$322,3,FALSE)</f>
        <v>法学241</v>
      </c>
      <c r="E16" s="14" t="str">
        <f>VLOOKUP(F16,[1]sheet!$A$190:$C$322,2,FALSE)</f>
        <v>2438110097</v>
      </c>
      <c r="F16" s="14" t="s">
        <v>164</v>
      </c>
      <c r="G16" s="14">
        <v>80</v>
      </c>
      <c r="H16" s="14">
        <v>20</v>
      </c>
      <c r="I16" s="14">
        <v>100</v>
      </c>
      <c r="J16" s="14">
        <v>89.84</v>
      </c>
      <c r="K16" s="14">
        <v>3.7</v>
      </c>
      <c r="L16" s="14">
        <v>93.54</v>
      </c>
      <c r="M16" s="14">
        <v>88.95</v>
      </c>
      <c r="N16" s="14">
        <v>5.25</v>
      </c>
      <c r="O16" s="14">
        <v>94.2</v>
      </c>
      <c r="P16" s="14">
        <v>60</v>
      </c>
      <c r="Q16" s="14">
        <v>1</v>
      </c>
      <c r="R16" s="14">
        <v>61</v>
      </c>
      <c r="S16" s="14">
        <v>60</v>
      </c>
      <c r="T16" s="14">
        <v>17</v>
      </c>
      <c r="U16" s="14">
        <v>77</v>
      </c>
      <c r="V16" s="23">
        <v>91.765</v>
      </c>
      <c r="W16" s="14">
        <v>12</v>
      </c>
      <c r="X16" s="14">
        <v>15</v>
      </c>
      <c r="Y16" s="14" t="s">
        <v>38</v>
      </c>
      <c r="Z16" s="14">
        <v>133</v>
      </c>
      <c r="AA16" s="31" t="s">
        <v>49</v>
      </c>
      <c r="AB16" s="31"/>
      <c r="AC16" s="31"/>
      <c r="AD16" s="14"/>
      <c r="AE16" s="9"/>
    </row>
    <row r="17" ht="27" spans="1:31">
      <c r="A17" s="13" t="s">
        <v>35</v>
      </c>
      <c r="B17" s="14" t="s">
        <v>152</v>
      </c>
      <c r="C17" s="14">
        <v>2024</v>
      </c>
      <c r="D17" s="14" t="str">
        <f>VLOOKUP(F17,[1]sheet!$A$190:$C$322,3,FALSE)</f>
        <v>法学244</v>
      </c>
      <c r="E17" s="14" t="str">
        <f>VLOOKUP(F17,[1]sheet!$A$190:$C$322,2,FALSE)</f>
        <v>2406110010</v>
      </c>
      <c r="F17" s="14" t="s">
        <v>165</v>
      </c>
      <c r="G17" s="14">
        <v>80</v>
      </c>
      <c r="H17" s="14">
        <v>18.85</v>
      </c>
      <c r="I17" s="14">
        <v>98.85</v>
      </c>
      <c r="J17" s="14">
        <v>90.16</v>
      </c>
      <c r="K17" s="14">
        <v>3</v>
      </c>
      <c r="L17" s="14">
        <v>93.16</v>
      </c>
      <c r="M17" s="14">
        <v>87.7</v>
      </c>
      <c r="N17" s="14">
        <v>0</v>
      </c>
      <c r="O17" s="14">
        <v>87.7</v>
      </c>
      <c r="P17" s="14">
        <v>60</v>
      </c>
      <c r="Q17" s="14">
        <v>7.5</v>
      </c>
      <c r="R17" s="14">
        <v>67.5</v>
      </c>
      <c r="S17" s="14">
        <v>60</v>
      </c>
      <c r="T17" s="14">
        <v>24</v>
      </c>
      <c r="U17" s="14">
        <v>84</v>
      </c>
      <c r="V17" s="23">
        <v>91.715</v>
      </c>
      <c r="W17" s="14">
        <v>13</v>
      </c>
      <c r="X17" s="14">
        <v>13</v>
      </c>
      <c r="Y17" s="14" t="s">
        <v>38</v>
      </c>
      <c r="Z17" s="14">
        <v>133</v>
      </c>
      <c r="AA17" s="31" t="s">
        <v>49</v>
      </c>
      <c r="AB17" s="31"/>
      <c r="AC17" s="31" t="s">
        <v>42</v>
      </c>
      <c r="AD17" s="14"/>
      <c r="AE17" s="9"/>
    </row>
    <row r="18" ht="27" spans="1:31">
      <c r="A18" s="13" t="s">
        <v>35</v>
      </c>
      <c r="B18" s="14" t="s">
        <v>152</v>
      </c>
      <c r="C18" s="14">
        <v>2024</v>
      </c>
      <c r="D18" s="14" t="str">
        <f>VLOOKUP(F18,[1]sheet!$A$190:$C$322,3,FALSE)</f>
        <v>法学244</v>
      </c>
      <c r="E18" s="14" t="str">
        <f>VLOOKUP(F18,[1]sheet!$A$190:$C$322,2,FALSE)</f>
        <v>2438110173</v>
      </c>
      <c r="F18" s="14" t="s">
        <v>166</v>
      </c>
      <c r="G18" s="14">
        <v>80</v>
      </c>
      <c r="H18" s="14">
        <v>13.025</v>
      </c>
      <c r="I18" s="14">
        <v>93.025</v>
      </c>
      <c r="J18" s="14">
        <v>91</v>
      </c>
      <c r="K18" s="14">
        <v>1.75</v>
      </c>
      <c r="L18" s="14">
        <v>92.75</v>
      </c>
      <c r="M18" s="14">
        <v>84.3</v>
      </c>
      <c r="N18" s="14">
        <v>3</v>
      </c>
      <c r="O18" s="14">
        <v>87.3</v>
      </c>
      <c r="P18" s="14">
        <v>60</v>
      </c>
      <c r="Q18" s="14">
        <v>3</v>
      </c>
      <c r="R18" s="14">
        <v>63</v>
      </c>
      <c r="S18" s="14">
        <v>60</v>
      </c>
      <c r="T18" s="14">
        <v>27</v>
      </c>
      <c r="U18" s="14">
        <v>87</v>
      </c>
      <c r="V18" s="23">
        <v>90.73</v>
      </c>
      <c r="W18" s="14">
        <v>14</v>
      </c>
      <c r="X18" s="14">
        <v>10</v>
      </c>
      <c r="Y18" s="14" t="s">
        <v>38</v>
      </c>
      <c r="Z18" s="14">
        <v>133</v>
      </c>
      <c r="AA18" s="31" t="s">
        <v>49</v>
      </c>
      <c r="AB18" s="31"/>
      <c r="AC18" s="31" t="s">
        <v>50</v>
      </c>
      <c r="AD18" s="14"/>
      <c r="AE18" s="9"/>
    </row>
    <row r="19" ht="27" spans="1:31">
      <c r="A19" s="13" t="s">
        <v>35</v>
      </c>
      <c r="B19" s="14" t="s">
        <v>152</v>
      </c>
      <c r="C19" s="14">
        <v>2024</v>
      </c>
      <c r="D19" s="14" t="str">
        <f>VLOOKUP(F19,[1]sheet!$A$190:$C$322,3,FALSE)</f>
        <v>法学244</v>
      </c>
      <c r="E19" s="14" t="str">
        <f>VLOOKUP(F19,[1]sheet!$A$190:$C$322,2,FALSE)</f>
        <v>2307110073</v>
      </c>
      <c r="F19" s="14" t="s">
        <v>167</v>
      </c>
      <c r="G19" s="14">
        <v>80</v>
      </c>
      <c r="H19" s="14">
        <v>20</v>
      </c>
      <c r="I19" s="14">
        <v>100</v>
      </c>
      <c r="J19" s="14">
        <v>88.46</v>
      </c>
      <c r="K19" s="14">
        <v>5.2</v>
      </c>
      <c r="L19" s="14">
        <v>93.66</v>
      </c>
      <c r="M19" s="14">
        <v>65.75</v>
      </c>
      <c r="N19" s="14">
        <v>0</v>
      </c>
      <c r="O19" s="14">
        <v>65.75</v>
      </c>
      <c r="P19" s="14">
        <v>60</v>
      </c>
      <c r="Q19" s="14">
        <v>4.5</v>
      </c>
      <c r="R19" s="14">
        <v>64.5</v>
      </c>
      <c r="S19" s="14">
        <v>60</v>
      </c>
      <c r="T19" s="14">
        <v>19</v>
      </c>
      <c r="U19" s="14">
        <v>79</v>
      </c>
      <c r="V19" s="23">
        <v>90.7075</v>
      </c>
      <c r="W19" s="14">
        <v>15</v>
      </c>
      <c r="X19" s="14">
        <v>28</v>
      </c>
      <c r="Y19" s="14" t="s">
        <v>38</v>
      </c>
      <c r="Z19" s="14">
        <v>133</v>
      </c>
      <c r="AA19" s="31" t="s">
        <v>49</v>
      </c>
      <c r="AB19" s="31"/>
      <c r="AC19" s="31"/>
      <c r="AD19" s="14"/>
      <c r="AE19" s="9"/>
    </row>
    <row r="20" ht="27" spans="1:31">
      <c r="A20" s="13" t="s">
        <v>35</v>
      </c>
      <c r="B20" s="14" t="s">
        <v>152</v>
      </c>
      <c r="C20" s="14">
        <v>2024</v>
      </c>
      <c r="D20" s="14" t="str">
        <f>VLOOKUP(F20,[1]sheet!$A$190:$C$322,3,FALSE)</f>
        <v>法学243</v>
      </c>
      <c r="E20" s="14" t="str">
        <f>VLOOKUP(F20,[1]sheet!$A$190:$C$322,2,FALSE)</f>
        <v>2438110142</v>
      </c>
      <c r="F20" s="14" t="s">
        <v>168</v>
      </c>
      <c r="G20" s="14">
        <v>80</v>
      </c>
      <c r="H20" s="14">
        <v>20</v>
      </c>
      <c r="I20" s="14">
        <v>100</v>
      </c>
      <c r="J20" s="14">
        <v>89.04</v>
      </c>
      <c r="K20" s="14">
        <v>3.03</v>
      </c>
      <c r="L20" s="14">
        <v>92.07</v>
      </c>
      <c r="M20" s="14">
        <v>80.45</v>
      </c>
      <c r="N20" s="14">
        <v>0</v>
      </c>
      <c r="O20" s="14">
        <v>80.45</v>
      </c>
      <c r="P20" s="14">
        <v>60</v>
      </c>
      <c r="Q20" s="14">
        <v>2</v>
      </c>
      <c r="R20" s="14">
        <v>62</v>
      </c>
      <c r="S20" s="14">
        <v>60</v>
      </c>
      <c r="T20" s="14">
        <v>29</v>
      </c>
      <c r="U20" s="14">
        <v>89</v>
      </c>
      <c r="V20" s="23">
        <v>90.625</v>
      </c>
      <c r="W20" s="14">
        <v>16</v>
      </c>
      <c r="X20" s="14">
        <v>21</v>
      </c>
      <c r="Y20" s="14" t="s">
        <v>38</v>
      </c>
      <c r="Z20" s="14">
        <v>133</v>
      </c>
      <c r="AA20" s="31" t="s">
        <v>49</v>
      </c>
      <c r="AB20" s="31"/>
      <c r="AC20" s="31"/>
      <c r="AD20" s="14"/>
      <c r="AE20" s="9"/>
    </row>
    <row r="21" ht="27" spans="1:31">
      <c r="A21" s="13" t="s">
        <v>35</v>
      </c>
      <c r="B21" s="14" t="s">
        <v>152</v>
      </c>
      <c r="C21" s="14">
        <v>2024</v>
      </c>
      <c r="D21" s="14" t="str">
        <f>VLOOKUP(F21,[1]sheet!$A$190:$C$322,3,FALSE)</f>
        <v>法学244</v>
      </c>
      <c r="E21" s="14" t="str">
        <f>VLOOKUP(F21,[1]sheet!$A$190:$C$322,2,FALSE)</f>
        <v>2438110184</v>
      </c>
      <c r="F21" s="14" t="s">
        <v>169</v>
      </c>
      <c r="G21" s="14">
        <v>80</v>
      </c>
      <c r="H21" s="14">
        <v>15.95</v>
      </c>
      <c r="I21" s="14">
        <v>95.95</v>
      </c>
      <c r="J21" s="14">
        <v>89.82</v>
      </c>
      <c r="K21" s="14">
        <v>2</v>
      </c>
      <c r="L21" s="14">
        <v>91.82</v>
      </c>
      <c r="M21" s="14">
        <v>90.15</v>
      </c>
      <c r="N21" s="14">
        <v>0</v>
      </c>
      <c r="O21" s="14">
        <v>90.15</v>
      </c>
      <c r="P21" s="14">
        <v>60</v>
      </c>
      <c r="Q21" s="14">
        <v>0</v>
      </c>
      <c r="R21" s="14">
        <v>60</v>
      </c>
      <c r="S21" s="14">
        <v>60</v>
      </c>
      <c r="T21" s="14">
        <v>27</v>
      </c>
      <c r="U21" s="14">
        <v>87</v>
      </c>
      <c r="V21" s="23">
        <v>90.3175</v>
      </c>
      <c r="W21" s="14">
        <v>17</v>
      </c>
      <c r="X21" s="14">
        <v>16</v>
      </c>
      <c r="Y21" s="14" t="s">
        <v>38</v>
      </c>
      <c r="Z21" s="14">
        <v>133</v>
      </c>
      <c r="AA21" s="31" t="s">
        <v>49</v>
      </c>
      <c r="AB21" s="31"/>
      <c r="AC21" s="31"/>
      <c r="AD21" s="14"/>
      <c r="AE21" s="9"/>
    </row>
    <row r="22" ht="27" spans="1:31">
      <c r="A22" s="13" t="s">
        <v>35</v>
      </c>
      <c r="B22" s="14" t="s">
        <v>152</v>
      </c>
      <c r="C22" s="14">
        <v>2024</v>
      </c>
      <c r="D22" s="14" t="str">
        <f>VLOOKUP(F22,[1]sheet!$A$190:$C$322,3,FALSE)</f>
        <v>法学243</v>
      </c>
      <c r="E22" s="14" t="str">
        <f>VLOOKUP(F22,[1]sheet!$A$190:$C$322,2,FALSE)</f>
        <v>2438110139</v>
      </c>
      <c r="F22" s="14" t="s">
        <v>170</v>
      </c>
      <c r="G22" s="14">
        <v>80</v>
      </c>
      <c r="H22" s="14">
        <v>8.15</v>
      </c>
      <c r="I22" s="14">
        <v>88.15</v>
      </c>
      <c r="J22" s="14">
        <v>89.34</v>
      </c>
      <c r="K22" s="14">
        <v>3.7</v>
      </c>
      <c r="L22" s="14">
        <v>93.04</v>
      </c>
      <c r="M22" s="14">
        <v>84.3</v>
      </c>
      <c r="N22" s="14">
        <v>0</v>
      </c>
      <c r="O22" s="14">
        <v>84.3</v>
      </c>
      <c r="P22" s="14">
        <v>60</v>
      </c>
      <c r="Q22" s="14">
        <v>2</v>
      </c>
      <c r="R22" s="14">
        <v>62</v>
      </c>
      <c r="S22" s="14">
        <v>60</v>
      </c>
      <c r="T22" s="14">
        <v>27</v>
      </c>
      <c r="U22" s="14">
        <v>87</v>
      </c>
      <c r="V22" s="23">
        <v>90.26</v>
      </c>
      <c r="W22" s="14">
        <v>18</v>
      </c>
      <c r="X22" s="14">
        <v>19</v>
      </c>
      <c r="Y22" s="14" t="s">
        <v>38</v>
      </c>
      <c r="Z22" s="14">
        <v>133</v>
      </c>
      <c r="AA22" s="31" t="s">
        <v>49</v>
      </c>
      <c r="AB22" s="31"/>
      <c r="AC22" s="31"/>
      <c r="AD22" s="14"/>
      <c r="AE22" s="9"/>
    </row>
    <row r="23" ht="27" spans="1:31">
      <c r="A23" s="13" t="s">
        <v>35</v>
      </c>
      <c r="B23" s="14" t="s">
        <v>152</v>
      </c>
      <c r="C23" s="14">
        <v>2024</v>
      </c>
      <c r="D23" s="14" t="str">
        <f>VLOOKUP(F23,[1]sheet!$A$190:$C$322,3,FALSE)</f>
        <v>法学242</v>
      </c>
      <c r="E23" s="14" t="str">
        <f>VLOOKUP(F23,[1]sheet!$A$190:$C$322,2,FALSE)</f>
        <v>2438110111</v>
      </c>
      <c r="F23" s="14" t="s">
        <v>171</v>
      </c>
      <c r="G23" s="14">
        <v>80</v>
      </c>
      <c r="H23" s="14">
        <v>9.075</v>
      </c>
      <c r="I23" s="14">
        <v>89.075</v>
      </c>
      <c r="J23" s="14">
        <v>89.76</v>
      </c>
      <c r="K23" s="14">
        <v>4</v>
      </c>
      <c r="L23" s="14">
        <v>93.76</v>
      </c>
      <c r="M23" s="14">
        <v>84.35</v>
      </c>
      <c r="N23" s="14">
        <v>2.5</v>
      </c>
      <c r="O23" s="14">
        <v>86.85</v>
      </c>
      <c r="P23" s="14">
        <v>60</v>
      </c>
      <c r="Q23" s="14">
        <v>0</v>
      </c>
      <c r="R23" s="14">
        <v>60</v>
      </c>
      <c r="S23" s="14">
        <v>60</v>
      </c>
      <c r="T23" s="14">
        <v>13.62</v>
      </c>
      <c r="U23" s="14">
        <v>73.62</v>
      </c>
      <c r="V23" s="23">
        <v>90.251</v>
      </c>
      <c r="W23" s="14">
        <v>19</v>
      </c>
      <c r="X23" s="14">
        <v>17</v>
      </c>
      <c r="Y23" s="14" t="s">
        <v>38</v>
      </c>
      <c r="Z23" s="14">
        <v>133</v>
      </c>
      <c r="AA23" s="31" t="s">
        <v>49</v>
      </c>
      <c r="AB23" s="31"/>
      <c r="AC23" s="31"/>
      <c r="AD23" s="14"/>
      <c r="AE23" s="9"/>
    </row>
    <row r="24" ht="27" spans="1:31">
      <c r="A24" s="13" t="s">
        <v>35</v>
      </c>
      <c r="B24" s="14" t="s">
        <v>152</v>
      </c>
      <c r="C24" s="14">
        <v>2024</v>
      </c>
      <c r="D24" s="14" t="str">
        <f>VLOOKUP(F24,[1]sheet!$A$190:$C$322,3,FALSE)</f>
        <v>法学244</v>
      </c>
      <c r="E24" s="14" t="str">
        <f>VLOOKUP(F24,[1]sheet!$A$190:$C$322,2,FALSE)</f>
        <v>2438110177</v>
      </c>
      <c r="F24" s="14" t="s">
        <v>172</v>
      </c>
      <c r="G24" s="14">
        <v>80</v>
      </c>
      <c r="H24" s="14">
        <v>9.475</v>
      </c>
      <c r="I24" s="14">
        <v>89.475</v>
      </c>
      <c r="J24" s="14">
        <v>88.92</v>
      </c>
      <c r="K24" s="14">
        <v>5</v>
      </c>
      <c r="L24" s="14">
        <v>93.92</v>
      </c>
      <c r="M24" s="14">
        <v>74.15</v>
      </c>
      <c r="N24" s="14">
        <v>0</v>
      </c>
      <c r="O24" s="14">
        <v>74.15</v>
      </c>
      <c r="P24" s="14">
        <v>60</v>
      </c>
      <c r="Q24" s="14">
        <v>0</v>
      </c>
      <c r="R24" s="14">
        <v>60</v>
      </c>
      <c r="S24" s="14">
        <v>60</v>
      </c>
      <c r="T24" s="14">
        <v>19</v>
      </c>
      <c r="U24" s="14">
        <v>79</v>
      </c>
      <c r="V24" s="23">
        <v>90.045</v>
      </c>
      <c r="W24" s="14">
        <v>20</v>
      </c>
      <c r="X24" s="14">
        <v>23</v>
      </c>
      <c r="Y24" s="14" t="s">
        <v>38</v>
      </c>
      <c r="Z24" s="14">
        <v>133</v>
      </c>
      <c r="AA24" s="31" t="s">
        <v>69</v>
      </c>
      <c r="AB24" s="31"/>
      <c r="AC24" s="31"/>
      <c r="AD24" s="14"/>
      <c r="AE24" s="9"/>
    </row>
    <row r="25" ht="27" spans="1:31">
      <c r="A25" s="13" t="s">
        <v>35</v>
      </c>
      <c r="B25" s="14" t="s">
        <v>152</v>
      </c>
      <c r="C25" s="14">
        <v>2024</v>
      </c>
      <c r="D25" s="14" t="str">
        <f>VLOOKUP(F25,[1]sheet!$A$190:$C$322,3,FALSE)</f>
        <v>法学244</v>
      </c>
      <c r="E25" s="14" t="str">
        <f>VLOOKUP(F25,[1]sheet!$A$190:$C$322,2,FALSE)</f>
        <v>2438110180</v>
      </c>
      <c r="F25" s="14" t="s">
        <v>173</v>
      </c>
      <c r="G25" s="14">
        <v>80</v>
      </c>
      <c r="H25" s="14">
        <v>20</v>
      </c>
      <c r="I25" s="14">
        <v>100</v>
      </c>
      <c r="J25" s="14">
        <v>87.96</v>
      </c>
      <c r="K25" s="14">
        <v>1.7875</v>
      </c>
      <c r="L25" s="14">
        <v>89.7475</v>
      </c>
      <c r="M25" s="14">
        <v>85.9</v>
      </c>
      <c r="N25" s="14">
        <v>0</v>
      </c>
      <c r="O25" s="14">
        <v>85.9</v>
      </c>
      <c r="P25" s="14">
        <v>60</v>
      </c>
      <c r="Q25" s="14">
        <v>9</v>
      </c>
      <c r="R25" s="14">
        <v>69</v>
      </c>
      <c r="S25" s="14">
        <v>60</v>
      </c>
      <c r="T25" s="14">
        <v>29</v>
      </c>
      <c r="U25" s="14">
        <v>89</v>
      </c>
      <c r="V25" s="23">
        <v>89.505625</v>
      </c>
      <c r="W25" s="14">
        <v>21</v>
      </c>
      <c r="X25" s="14">
        <v>31</v>
      </c>
      <c r="Y25" s="14" t="s">
        <v>38</v>
      </c>
      <c r="Z25" s="14">
        <v>133</v>
      </c>
      <c r="AA25" s="31" t="s">
        <v>69</v>
      </c>
      <c r="AB25" s="31"/>
      <c r="AC25" s="31"/>
      <c r="AD25" s="14"/>
      <c r="AE25" s="9"/>
    </row>
    <row r="26" ht="27" spans="1:31">
      <c r="A26" s="13" t="s">
        <v>35</v>
      </c>
      <c r="B26" s="14" t="s">
        <v>152</v>
      </c>
      <c r="C26" s="14">
        <v>2024</v>
      </c>
      <c r="D26" s="14" t="str">
        <f>VLOOKUP(F26,[1]sheet!$A$190:$C$322,3,FALSE)</f>
        <v>法学244</v>
      </c>
      <c r="E26" s="14" t="str">
        <f>VLOOKUP(F26,[1]sheet!$A$190:$C$322,2,FALSE)</f>
        <v>2438110178</v>
      </c>
      <c r="F26" s="14" t="s">
        <v>174</v>
      </c>
      <c r="G26" s="14">
        <v>80</v>
      </c>
      <c r="H26" s="14">
        <v>8.475</v>
      </c>
      <c r="I26" s="14">
        <v>88.475</v>
      </c>
      <c r="J26" s="14">
        <v>88.96</v>
      </c>
      <c r="K26" s="14">
        <v>4.75</v>
      </c>
      <c r="L26" s="14">
        <v>93.71</v>
      </c>
      <c r="M26" s="14">
        <v>80.4</v>
      </c>
      <c r="N26" s="14">
        <v>0</v>
      </c>
      <c r="O26" s="14">
        <v>80.4</v>
      </c>
      <c r="P26" s="14">
        <v>60</v>
      </c>
      <c r="Q26" s="14">
        <v>0</v>
      </c>
      <c r="R26" s="14">
        <v>60</v>
      </c>
      <c r="S26" s="14">
        <v>60</v>
      </c>
      <c r="T26" s="14">
        <v>5.53</v>
      </c>
      <c r="U26" s="14">
        <v>65.53</v>
      </c>
      <c r="V26" s="23">
        <v>89.4265</v>
      </c>
      <c r="W26" s="14">
        <v>22</v>
      </c>
      <c r="X26" s="14">
        <v>22</v>
      </c>
      <c r="Y26" s="14" t="s">
        <v>38</v>
      </c>
      <c r="Z26" s="14">
        <v>133</v>
      </c>
      <c r="AA26" s="31" t="s">
        <v>69</v>
      </c>
      <c r="AB26" s="31"/>
      <c r="AC26" s="31"/>
      <c r="AD26" s="14"/>
      <c r="AE26" s="9"/>
    </row>
    <row r="27" ht="27" spans="1:31">
      <c r="A27" s="13" t="s">
        <v>35</v>
      </c>
      <c r="B27" s="14" t="s">
        <v>152</v>
      </c>
      <c r="C27" s="14">
        <v>2024</v>
      </c>
      <c r="D27" s="14" t="str">
        <f>VLOOKUP(F27,[1]sheet!$A$190:$C$322,3,FALSE)</f>
        <v>法学244</v>
      </c>
      <c r="E27" s="14" t="str">
        <f>VLOOKUP(F27,[1]sheet!$A$190:$C$322,2,FALSE)</f>
        <v>2438110175</v>
      </c>
      <c r="F27" s="14" t="s">
        <v>175</v>
      </c>
      <c r="G27" s="14">
        <v>80</v>
      </c>
      <c r="H27" s="14">
        <v>5.425</v>
      </c>
      <c r="I27" s="14">
        <v>85.425</v>
      </c>
      <c r="J27" s="14">
        <v>90.1</v>
      </c>
      <c r="K27" s="14">
        <v>1.8</v>
      </c>
      <c r="L27" s="14">
        <v>91.9</v>
      </c>
      <c r="M27" s="14">
        <v>85.9</v>
      </c>
      <c r="N27" s="14">
        <v>0</v>
      </c>
      <c r="O27" s="14">
        <v>85.9</v>
      </c>
      <c r="P27" s="14">
        <v>60</v>
      </c>
      <c r="Q27" s="14">
        <v>0</v>
      </c>
      <c r="R27" s="14">
        <v>60</v>
      </c>
      <c r="S27" s="14">
        <v>60</v>
      </c>
      <c r="T27" s="14">
        <v>29</v>
      </c>
      <c r="U27" s="14">
        <v>89</v>
      </c>
      <c r="V27" s="23">
        <v>89.2125</v>
      </c>
      <c r="W27" s="14">
        <v>23</v>
      </c>
      <c r="X27" s="14">
        <v>14</v>
      </c>
      <c r="Y27" s="14" t="s">
        <v>38</v>
      </c>
      <c r="Z27" s="14">
        <v>133</v>
      </c>
      <c r="AA27" s="31" t="s">
        <v>69</v>
      </c>
      <c r="AB27" s="31"/>
      <c r="AC27" s="31"/>
      <c r="AD27" s="14"/>
      <c r="AE27" s="9"/>
    </row>
    <row r="28" ht="27" spans="1:31">
      <c r="A28" s="13" t="s">
        <v>35</v>
      </c>
      <c r="B28" s="14" t="s">
        <v>152</v>
      </c>
      <c r="C28" s="14">
        <v>2024</v>
      </c>
      <c r="D28" s="14" t="str">
        <f>VLOOKUP(F28,[1]sheet!$A$190:$C$322,3,FALSE)</f>
        <v>法学241</v>
      </c>
      <c r="E28" s="14" t="str">
        <f>VLOOKUP(F28,[1]sheet!$A$190:$C$322,2,FALSE)</f>
        <v>2438110100</v>
      </c>
      <c r="F28" s="14" t="s">
        <v>176</v>
      </c>
      <c r="G28" s="14">
        <v>80</v>
      </c>
      <c r="H28" s="14">
        <v>19.45</v>
      </c>
      <c r="I28" s="14">
        <v>99.45</v>
      </c>
      <c r="J28" s="14">
        <v>85.62</v>
      </c>
      <c r="K28" s="14">
        <v>4.65</v>
      </c>
      <c r="L28" s="14">
        <v>90.27</v>
      </c>
      <c r="M28" s="14">
        <v>85.3</v>
      </c>
      <c r="N28" s="14">
        <v>3.25</v>
      </c>
      <c r="O28" s="14">
        <v>88.55</v>
      </c>
      <c r="P28" s="14">
        <v>60</v>
      </c>
      <c r="Q28" s="14">
        <v>1</v>
      </c>
      <c r="R28" s="14">
        <v>61</v>
      </c>
      <c r="S28" s="14">
        <v>60</v>
      </c>
      <c r="T28" s="14">
        <v>19</v>
      </c>
      <c r="U28" s="14">
        <v>79</v>
      </c>
      <c r="V28" s="23">
        <v>89.075</v>
      </c>
      <c r="W28" s="14">
        <v>24</v>
      </c>
      <c r="X28" s="14">
        <v>50</v>
      </c>
      <c r="Y28" s="14" t="s">
        <v>38</v>
      </c>
      <c r="Z28" s="14">
        <v>133</v>
      </c>
      <c r="AA28" s="31" t="s">
        <v>69</v>
      </c>
      <c r="AB28" s="31"/>
      <c r="AC28" s="31"/>
      <c r="AD28" s="14"/>
      <c r="AE28" s="9"/>
    </row>
    <row r="29" ht="27" spans="1:31">
      <c r="A29" s="13" t="s">
        <v>35</v>
      </c>
      <c r="B29" s="14" t="s">
        <v>152</v>
      </c>
      <c r="C29" s="14">
        <v>2024</v>
      </c>
      <c r="D29" s="14" t="str">
        <f>VLOOKUP(F29,[1]sheet!$A$190:$C$322,3,FALSE)</f>
        <v>法学243</v>
      </c>
      <c r="E29" s="14" t="str">
        <f>VLOOKUP(F29,[1]sheet!$A$190:$C$322,2,FALSE)</f>
        <v>2438110151</v>
      </c>
      <c r="F29" s="14" t="s">
        <v>177</v>
      </c>
      <c r="G29" s="14">
        <v>80</v>
      </c>
      <c r="H29" s="14">
        <v>19.625</v>
      </c>
      <c r="I29" s="14">
        <v>99.625</v>
      </c>
      <c r="J29" s="14">
        <v>87.78</v>
      </c>
      <c r="K29" s="14">
        <v>3.125</v>
      </c>
      <c r="L29" s="14">
        <v>90.905</v>
      </c>
      <c r="M29" s="14">
        <v>81.55</v>
      </c>
      <c r="N29" s="14">
        <v>0</v>
      </c>
      <c r="O29" s="14">
        <v>81.55</v>
      </c>
      <c r="P29" s="14">
        <v>60</v>
      </c>
      <c r="Q29" s="14">
        <v>1</v>
      </c>
      <c r="R29" s="14">
        <v>61</v>
      </c>
      <c r="S29" s="14">
        <v>60</v>
      </c>
      <c r="T29" s="14">
        <v>15.965</v>
      </c>
      <c r="U29" s="14">
        <v>75.965</v>
      </c>
      <c r="V29" s="23">
        <v>89.067</v>
      </c>
      <c r="W29" s="14">
        <v>25</v>
      </c>
      <c r="X29" s="14">
        <v>33</v>
      </c>
      <c r="Y29" s="14" t="s">
        <v>38</v>
      </c>
      <c r="Z29" s="14">
        <v>133</v>
      </c>
      <c r="AA29" s="31" t="s">
        <v>69</v>
      </c>
      <c r="AB29" s="31"/>
      <c r="AC29" s="31"/>
      <c r="AD29" s="14"/>
      <c r="AE29" s="9"/>
    </row>
    <row r="30" ht="27" spans="1:31">
      <c r="A30" s="13" t="s">
        <v>35</v>
      </c>
      <c r="B30" s="14" t="s">
        <v>152</v>
      </c>
      <c r="C30" s="14">
        <v>2024</v>
      </c>
      <c r="D30" s="14" t="str">
        <f>VLOOKUP(F30,[1]sheet!$A$190:$C$322,3,FALSE)</f>
        <v>法学243</v>
      </c>
      <c r="E30" s="14" t="str">
        <f>VLOOKUP(F30,[1]sheet!$A$190:$C$322,2,FALSE)</f>
        <v>2438110158</v>
      </c>
      <c r="F30" s="14" t="s">
        <v>178</v>
      </c>
      <c r="G30" s="14">
        <v>80</v>
      </c>
      <c r="H30" s="14">
        <v>8.75</v>
      </c>
      <c r="I30" s="14">
        <v>88.75</v>
      </c>
      <c r="J30" s="14">
        <v>87.94</v>
      </c>
      <c r="K30" s="14">
        <v>4.15</v>
      </c>
      <c r="L30" s="14">
        <v>92.09</v>
      </c>
      <c r="M30" s="14">
        <v>80.2</v>
      </c>
      <c r="N30" s="14">
        <v>0</v>
      </c>
      <c r="O30" s="14">
        <v>80.2</v>
      </c>
      <c r="P30" s="14">
        <v>60</v>
      </c>
      <c r="Q30" s="14">
        <v>3</v>
      </c>
      <c r="R30" s="14">
        <v>63</v>
      </c>
      <c r="S30" s="14">
        <v>60</v>
      </c>
      <c r="T30" s="14">
        <v>19</v>
      </c>
      <c r="U30" s="14">
        <v>79</v>
      </c>
      <c r="V30" s="23">
        <v>89.0525</v>
      </c>
      <c r="W30" s="14">
        <v>26</v>
      </c>
      <c r="X30" s="14">
        <v>32</v>
      </c>
      <c r="Y30" s="14" t="s">
        <v>38</v>
      </c>
      <c r="Z30" s="14">
        <v>133</v>
      </c>
      <c r="AA30" s="31" t="s">
        <v>69</v>
      </c>
      <c r="AB30" s="31"/>
      <c r="AC30" s="31"/>
      <c r="AD30" s="14"/>
      <c r="AE30" s="9"/>
    </row>
    <row r="31" ht="27" spans="1:31">
      <c r="A31" s="13" t="s">
        <v>35</v>
      </c>
      <c r="B31" s="14" t="s">
        <v>152</v>
      </c>
      <c r="C31" s="14">
        <v>2024</v>
      </c>
      <c r="D31" s="14" t="str">
        <f>VLOOKUP(F31,[1]sheet!$A$190:$C$322,3,FALSE)</f>
        <v>法学242</v>
      </c>
      <c r="E31" s="14" t="str">
        <f>VLOOKUP(F31,[1]sheet!$A$190:$C$322,2,FALSE)</f>
        <v>2438110128</v>
      </c>
      <c r="F31" s="14" t="s">
        <v>179</v>
      </c>
      <c r="G31" s="14">
        <v>80</v>
      </c>
      <c r="H31" s="14">
        <v>12.65</v>
      </c>
      <c r="I31" s="14">
        <v>92.65</v>
      </c>
      <c r="J31" s="14">
        <v>88.46</v>
      </c>
      <c r="K31" s="14">
        <v>2.2</v>
      </c>
      <c r="L31" s="14">
        <v>90.66</v>
      </c>
      <c r="M31" s="14">
        <v>85.65</v>
      </c>
      <c r="N31" s="14">
        <v>0</v>
      </c>
      <c r="O31" s="14">
        <v>85.65</v>
      </c>
      <c r="P31" s="14">
        <v>60</v>
      </c>
      <c r="Q31" s="14">
        <v>3</v>
      </c>
      <c r="R31" s="14">
        <v>63</v>
      </c>
      <c r="S31" s="14">
        <v>60</v>
      </c>
      <c r="T31" s="14">
        <v>22.385</v>
      </c>
      <c r="U31" s="14">
        <v>82.385</v>
      </c>
      <c r="V31" s="23">
        <v>88.81175</v>
      </c>
      <c r="W31" s="14">
        <v>27</v>
      </c>
      <c r="X31" s="14">
        <v>28</v>
      </c>
      <c r="Y31" s="14" t="s">
        <v>38</v>
      </c>
      <c r="Z31" s="14">
        <v>133</v>
      </c>
      <c r="AA31" s="31" t="s">
        <v>69</v>
      </c>
      <c r="AB31" s="31"/>
      <c r="AC31" s="31"/>
      <c r="AD31" s="14"/>
      <c r="AE31" s="9"/>
    </row>
    <row r="32" ht="27" spans="1:31">
      <c r="A32" s="13" t="s">
        <v>35</v>
      </c>
      <c r="B32" s="14" t="s">
        <v>152</v>
      </c>
      <c r="C32" s="14">
        <v>2024</v>
      </c>
      <c r="D32" s="14" t="str">
        <f>VLOOKUP(F32,[1]sheet!$A$190:$C$322,3,FALSE)</f>
        <v>法学241</v>
      </c>
      <c r="E32" s="14" t="str">
        <f>VLOOKUP(F32,[1]sheet!$A$190:$C$322,2,FALSE)</f>
        <v>2438110087</v>
      </c>
      <c r="F32" s="14" t="s">
        <v>180</v>
      </c>
      <c r="G32" s="14">
        <v>80</v>
      </c>
      <c r="H32" s="14">
        <v>7.1</v>
      </c>
      <c r="I32" s="14">
        <v>87.1</v>
      </c>
      <c r="J32" s="14">
        <v>90.74</v>
      </c>
      <c r="K32" s="14">
        <v>1.55</v>
      </c>
      <c r="L32" s="14">
        <v>92.29</v>
      </c>
      <c r="M32" s="14">
        <v>80.125</v>
      </c>
      <c r="N32" s="14">
        <v>0</v>
      </c>
      <c r="O32" s="14">
        <v>80.125</v>
      </c>
      <c r="P32" s="14">
        <v>60</v>
      </c>
      <c r="Q32" s="14">
        <v>5.5</v>
      </c>
      <c r="R32" s="14">
        <v>65.5</v>
      </c>
      <c r="S32" s="14">
        <v>60</v>
      </c>
      <c r="T32" s="14">
        <v>11.46</v>
      </c>
      <c r="U32" s="14">
        <v>71.46</v>
      </c>
      <c r="V32" s="23">
        <v>88.78175</v>
      </c>
      <c r="W32" s="14">
        <v>28</v>
      </c>
      <c r="X32" s="14">
        <v>12</v>
      </c>
      <c r="Y32" s="14" t="s">
        <v>38</v>
      </c>
      <c r="Z32" s="14">
        <v>133</v>
      </c>
      <c r="AA32" s="31" t="s">
        <v>69</v>
      </c>
      <c r="AB32" s="31"/>
      <c r="AC32" s="31"/>
      <c r="AD32" s="14"/>
      <c r="AE32" s="9"/>
    </row>
    <row r="33" ht="27" spans="1:31">
      <c r="A33" s="13" t="s">
        <v>35</v>
      </c>
      <c r="B33" s="14" t="s">
        <v>152</v>
      </c>
      <c r="C33" s="14">
        <v>2024</v>
      </c>
      <c r="D33" s="14" t="str">
        <f>VLOOKUP(F33,[1]sheet!$A$190:$C$322,3,FALSE)</f>
        <v>法学243</v>
      </c>
      <c r="E33" s="14" t="str">
        <f>VLOOKUP(F33,[1]sheet!$A$190:$C$322,2,FALSE)</f>
        <v>2406110063</v>
      </c>
      <c r="F33" s="14" t="s">
        <v>181</v>
      </c>
      <c r="G33" s="14">
        <v>80</v>
      </c>
      <c r="H33" s="14">
        <v>6.3</v>
      </c>
      <c r="I33" s="14">
        <v>86.3</v>
      </c>
      <c r="J33" s="14">
        <v>87.74</v>
      </c>
      <c r="K33" s="14">
        <v>3.55</v>
      </c>
      <c r="L33" s="14">
        <v>91.29</v>
      </c>
      <c r="M33" s="14">
        <v>82.15</v>
      </c>
      <c r="N33" s="14">
        <v>0</v>
      </c>
      <c r="O33" s="14">
        <v>82.15</v>
      </c>
      <c r="P33" s="14">
        <v>60</v>
      </c>
      <c r="Q33" s="14">
        <v>3</v>
      </c>
      <c r="R33" s="14">
        <v>63</v>
      </c>
      <c r="S33" s="14">
        <v>60</v>
      </c>
      <c r="T33" s="14">
        <v>26</v>
      </c>
      <c r="U33" s="14">
        <v>86</v>
      </c>
      <c r="V33" s="23">
        <v>88.655</v>
      </c>
      <c r="W33" s="14">
        <v>29</v>
      </c>
      <c r="X33" s="14">
        <v>34</v>
      </c>
      <c r="Y33" s="14" t="s">
        <v>38</v>
      </c>
      <c r="Z33" s="14">
        <v>133</v>
      </c>
      <c r="AA33" s="31" t="s">
        <v>69</v>
      </c>
      <c r="AB33" s="31"/>
      <c r="AC33" s="31"/>
      <c r="AD33" s="14"/>
      <c r="AE33" s="9"/>
    </row>
    <row r="34" ht="27" spans="1:31">
      <c r="A34" s="13" t="s">
        <v>35</v>
      </c>
      <c r="B34" s="14" t="s">
        <v>152</v>
      </c>
      <c r="C34" s="14">
        <v>2024</v>
      </c>
      <c r="D34" s="14" t="str">
        <f>VLOOKUP(F34,[1]sheet!$A$190:$C$322,3,FALSE)</f>
        <v>法学244</v>
      </c>
      <c r="E34" s="14" t="str">
        <f>VLOOKUP(F34,[1]sheet!$A$190:$C$322,2,FALSE)</f>
        <v>2438110193</v>
      </c>
      <c r="F34" s="14" t="s">
        <v>182</v>
      </c>
      <c r="G34" s="14">
        <v>80</v>
      </c>
      <c r="H34" s="14">
        <v>8.575</v>
      </c>
      <c r="I34" s="14">
        <v>88.575</v>
      </c>
      <c r="J34" s="14">
        <v>88.72</v>
      </c>
      <c r="K34" s="14">
        <v>3.475</v>
      </c>
      <c r="L34" s="14">
        <v>92.195</v>
      </c>
      <c r="M34" s="14">
        <v>84.95</v>
      </c>
      <c r="N34" s="14">
        <v>0</v>
      </c>
      <c r="O34" s="14">
        <v>84.95</v>
      </c>
      <c r="P34" s="14">
        <v>60</v>
      </c>
      <c r="Q34" s="14">
        <v>0</v>
      </c>
      <c r="R34" s="14">
        <v>60</v>
      </c>
      <c r="S34" s="14">
        <v>60</v>
      </c>
      <c r="T34" s="14">
        <v>7</v>
      </c>
      <c r="U34" s="14">
        <v>67</v>
      </c>
      <c r="V34" s="23">
        <v>88.60125</v>
      </c>
      <c r="W34" s="14">
        <v>30</v>
      </c>
      <c r="X34" s="14">
        <v>25</v>
      </c>
      <c r="Y34" s="14" t="s">
        <v>38</v>
      </c>
      <c r="Z34" s="14">
        <v>133</v>
      </c>
      <c r="AA34" s="31" t="s">
        <v>69</v>
      </c>
      <c r="AB34" s="31"/>
      <c r="AC34" s="31"/>
      <c r="AD34" s="14"/>
      <c r="AE34" s="9"/>
    </row>
    <row r="35" ht="27" spans="1:31">
      <c r="A35" s="13" t="s">
        <v>35</v>
      </c>
      <c r="B35" s="14" t="s">
        <v>152</v>
      </c>
      <c r="C35" s="14">
        <v>2024</v>
      </c>
      <c r="D35" s="14" t="str">
        <f>VLOOKUP(F35,[1]sheet!$A$190:$C$322,3,FALSE)</f>
        <v>法学241</v>
      </c>
      <c r="E35" s="14" t="str">
        <f>VLOOKUP(F35,[1]sheet!$A$190:$C$322,2,FALSE)</f>
        <v>2438110091</v>
      </c>
      <c r="F35" s="14" t="s">
        <v>183</v>
      </c>
      <c r="G35" s="14">
        <v>80</v>
      </c>
      <c r="H35" s="14">
        <v>11.5</v>
      </c>
      <c r="I35" s="14">
        <v>91.5</v>
      </c>
      <c r="J35" s="14">
        <v>89.2</v>
      </c>
      <c r="K35" s="14">
        <v>1.55</v>
      </c>
      <c r="L35" s="14">
        <v>90.75</v>
      </c>
      <c r="M35" s="14">
        <v>83</v>
      </c>
      <c r="N35" s="14">
        <v>0</v>
      </c>
      <c r="O35" s="14">
        <v>83</v>
      </c>
      <c r="P35" s="14">
        <v>60</v>
      </c>
      <c r="Q35" s="14">
        <v>3.5</v>
      </c>
      <c r="R35" s="14">
        <v>63.5</v>
      </c>
      <c r="S35" s="14">
        <v>60</v>
      </c>
      <c r="T35" s="14">
        <v>19</v>
      </c>
      <c r="U35" s="14">
        <v>79</v>
      </c>
      <c r="V35" s="23">
        <v>88.4875</v>
      </c>
      <c r="W35" s="14">
        <v>31</v>
      </c>
      <c r="X35" s="14">
        <v>20</v>
      </c>
      <c r="Y35" s="14" t="s">
        <v>38</v>
      </c>
      <c r="Z35" s="14">
        <v>133</v>
      </c>
      <c r="AA35" s="31" t="s">
        <v>69</v>
      </c>
      <c r="AB35" s="31"/>
      <c r="AC35" s="31"/>
      <c r="AD35" s="14"/>
      <c r="AE35" s="9"/>
    </row>
    <row r="36" ht="27" spans="1:31">
      <c r="A36" s="13" t="s">
        <v>35</v>
      </c>
      <c r="B36" s="14" t="s">
        <v>152</v>
      </c>
      <c r="C36" s="14">
        <v>2024</v>
      </c>
      <c r="D36" s="14" t="str">
        <f>VLOOKUP(F36,[1]sheet!$A$190:$C$322,3,FALSE)</f>
        <v>法学244</v>
      </c>
      <c r="E36" s="14" t="str">
        <f>VLOOKUP(F36,[1]sheet!$A$190:$C$322,2,FALSE)</f>
        <v>2438110170</v>
      </c>
      <c r="F36" s="14" t="s">
        <v>184</v>
      </c>
      <c r="G36" s="14">
        <v>80</v>
      </c>
      <c r="H36" s="14">
        <v>8.825</v>
      </c>
      <c r="I36" s="14">
        <v>88.825</v>
      </c>
      <c r="J36" s="14">
        <v>87.66</v>
      </c>
      <c r="K36" s="14">
        <v>3.25</v>
      </c>
      <c r="L36" s="14">
        <v>90.91</v>
      </c>
      <c r="M36" s="14">
        <v>76.775</v>
      </c>
      <c r="N36" s="14">
        <v>0</v>
      </c>
      <c r="O36" s="14">
        <v>76.775</v>
      </c>
      <c r="P36" s="14">
        <v>60</v>
      </c>
      <c r="Q36" s="14">
        <v>0</v>
      </c>
      <c r="R36" s="14">
        <v>60</v>
      </c>
      <c r="S36" s="14">
        <v>60</v>
      </c>
      <c r="T36" s="14">
        <v>29</v>
      </c>
      <c r="U36" s="14">
        <v>89</v>
      </c>
      <c r="V36" s="23">
        <v>88.35375</v>
      </c>
      <c r="W36" s="14">
        <v>32</v>
      </c>
      <c r="X36" s="14">
        <v>35</v>
      </c>
      <c r="Y36" s="14" t="s">
        <v>38</v>
      </c>
      <c r="Z36" s="14">
        <v>133</v>
      </c>
      <c r="AA36" s="31" t="s">
        <v>69</v>
      </c>
      <c r="AB36" s="31"/>
      <c r="AC36" s="31"/>
      <c r="AD36" s="14"/>
      <c r="AE36" s="9"/>
    </row>
    <row r="37" ht="27" spans="1:31">
      <c r="A37" s="13" t="s">
        <v>35</v>
      </c>
      <c r="B37" s="14" t="s">
        <v>152</v>
      </c>
      <c r="C37" s="14">
        <v>2024</v>
      </c>
      <c r="D37" s="14" t="str">
        <f>VLOOKUP(F37,[1]sheet!$A$190:$C$322,3,FALSE)</f>
        <v>法学242</v>
      </c>
      <c r="E37" s="14" t="str">
        <f>VLOOKUP(F37,[1]sheet!$A$190:$C$322,2,FALSE)</f>
        <v>2415110402</v>
      </c>
      <c r="F37" s="14" t="s">
        <v>185</v>
      </c>
      <c r="G37" s="14">
        <v>80</v>
      </c>
      <c r="H37" s="14">
        <v>5.85</v>
      </c>
      <c r="I37" s="14">
        <v>85.85</v>
      </c>
      <c r="J37" s="14">
        <v>86.726</v>
      </c>
      <c r="K37" s="14">
        <v>4</v>
      </c>
      <c r="L37" s="14">
        <v>90.726</v>
      </c>
      <c r="M37" s="14">
        <v>83.45</v>
      </c>
      <c r="N37" s="14">
        <v>0</v>
      </c>
      <c r="O37" s="14">
        <v>83.45</v>
      </c>
      <c r="P37" s="14">
        <v>60</v>
      </c>
      <c r="Q37" s="14">
        <v>1</v>
      </c>
      <c r="R37" s="14">
        <v>61</v>
      </c>
      <c r="S37" s="14">
        <v>60</v>
      </c>
      <c r="T37" s="14">
        <v>26.545</v>
      </c>
      <c r="U37" s="14">
        <v>86.545</v>
      </c>
      <c r="V37" s="23">
        <v>88.17925</v>
      </c>
      <c r="W37" s="14">
        <v>33</v>
      </c>
      <c r="X37" s="14">
        <v>40</v>
      </c>
      <c r="Y37" s="14" t="s">
        <v>38</v>
      </c>
      <c r="Z37" s="14">
        <v>133</v>
      </c>
      <c r="AA37" s="31" t="s">
        <v>69</v>
      </c>
      <c r="AB37" s="31"/>
      <c r="AC37" s="31"/>
      <c r="AD37" s="14"/>
      <c r="AE37" s="9"/>
    </row>
    <row r="38" ht="27" spans="1:31">
      <c r="A38" s="13" t="s">
        <v>35</v>
      </c>
      <c r="B38" s="14" t="s">
        <v>152</v>
      </c>
      <c r="C38" s="14">
        <v>2024</v>
      </c>
      <c r="D38" s="14" t="str">
        <f>VLOOKUP(F38,[1]sheet!$A$190:$C$322,3,FALSE)</f>
        <v>法学241</v>
      </c>
      <c r="E38" s="14" t="str">
        <f>VLOOKUP(F38,[1]sheet!$A$190:$C$322,2,FALSE)</f>
        <v>2438110095</v>
      </c>
      <c r="F38" s="14" t="s">
        <v>186</v>
      </c>
      <c r="G38" s="14">
        <v>80</v>
      </c>
      <c r="H38" s="14">
        <v>2.2</v>
      </c>
      <c r="I38" s="14">
        <v>82.2</v>
      </c>
      <c r="J38" s="14">
        <v>88.82</v>
      </c>
      <c r="K38" s="14">
        <v>3.5</v>
      </c>
      <c r="L38" s="14">
        <v>92.32</v>
      </c>
      <c r="M38" s="14">
        <v>72.7</v>
      </c>
      <c r="N38" s="14">
        <v>0</v>
      </c>
      <c r="O38" s="14">
        <v>72.7</v>
      </c>
      <c r="P38" s="14">
        <v>60</v>
      </c>
      <c r="Q38" s="14">
        <v>0</v>
      </c>
      <c r="R38" s="14">
        <v>60</v>
      </c>
      <c r="S38" s="14">
        <v>60</v>
      </c>
      <c r="T38" s="14">
        <v>17</v>
      </c>
      <c r="U38" s="14">
        <v>77</v>
      </c>
      <c r="V38" s="23">
        <v>87.945</v>
      </c>
      <c r="W38" s="14">
        <v>34</v>
      </c>
      <c r="X38" s="14">
        <v>24</v>
      </c>
      <c r="Y38" s="14" t="s">
        <v>38</v>
      </c>
      <c r="Z38" s="14">
        <v>133</v>
      </c>
      <c r="AA38" s="31" t="s">
        <v>69</v>
      </c>
      <c r="AB38" s="31"/>
      <c r="AC38" s="31"/>
      <c r="AD38" s="14"/>
      <c r="AE38" s="9"/>
    </row>
    <row r="39" ht="27" spans="1:31">
      <c r="A39" s="13" t="s">
        <v>35</v>
      </c>
      <c r="B39" s="14" t="s">
        <v>152</v>
      </c>
      <c r="C39" s="14">
        <v>2024</v>
      </c>
      <c r="D39" s="14" t="str">
        <f>VLOOKUP(F39,[1]sheet!$A$190:$C$322,3,FALSE)</f>
        <v>法学244</v>
      </c>
      <c r="E39" s="14" t="str">
        <f>VLOOKUP(F39,[1]sheet!$A$190:$C$322,2,FALSE)</f>
        <v>2438110182</v>
      </c>
      <c r="F39" s="14" t="s">
        <v>187</v>
      </c>
      <c r="G39" s="14">
        <v>80</v>
      </c>
      <c r="H39" s="14">
        <v>10.45</v>
      </c>
      <c r="I39" s="14">
        <v>90.45</v>
      </c>
      <c r="J39" s="14">
        <v>86.22</v>
      </c>
      <c r="K39" s="14">
        <v>3.2</v>
      </c>
      <c r="L39" s="14">
        <v>89.42</v>
      </c>
      <c r="M39" s="14">
        <v>82.5</v>
      </c>
      <c r="N39" s="14">
        <v>0</v>
      </c>
      <c r="O39" s="14">
        <v>82.5</v>
      </c>
      <c r="P39" s="14">
        <v>60</v>
      </c>
      <c r="Q39" s="14">
        <v>4</v>
      </c>
      <c r="R39" s="14">
        <v>64</v>
      </c>
      <c r="S39" s="14">
        <v>60</v>
      </c>
      <c r="T39" s="14">
        <v>25</v>
      </c>
      <c r="U39" s="14">
        <v>85</v>
      </c>
      <c r="V39" s="23">
        <v>87.685</v>
      </c>
      <c r="W39" s="14">
        <v>35</v>
      </c>
      <c r="X39" s="14">
        <v>43</v>
      </c>
      <c r="Y39" s="14" t="s">
        <v>38</v>
      </c>
      <c r="Z39" s="14">
        <v>133</v>
      </c>
      <c r="AA39" s="31" t="s">
        <v>69</v>
      </c>
      <c r="AB39" s="31"/>
      <c r="AC39" s="31"/>
      <c r="AD39" s="14"/>
      <c r="AE39" s="9"/>
    </row>
    <row r="40" ht="27" spans="1:31">
      <c r="A40" s="13" t="s">
        <v>35</v>
      </c>
      <c r="B40" s="14" t="s">
        <v>152</v>
      </c>
      <c r="C40" s="14">
        <v>2024</v>
      </c>
      <c r="D40" s="14" t="str">
        <f>VLOOKUP(F40,[1]sheet!$A$190:$C$322,3,FALSE)</f>
        <v>法学241</v>
      </c>
      <c r="E40" s="14" t="str">
        <f>VLOOKUP(F40,[1]sheet!$A$190:$C$322,2,FALSE)</f>
        <v>2438110093</v>
      </c>
      <c r="F40" s="14" t="s">
        <v>188</v>
      </c>
      <c r="G40" s="14">
        <v>80</v>
      </c>
      <c r="H40" s="14">
        <v>20</v>
      </c>
      <c r="I40" s="14">
        <v>100</v>
      </c>
      <c r="J40" s="14">
        <v>86.16</v>
      </c>
      <c r="K40" s="14">
        <v>1.8</v>
      </c>
      <c r="L40" s="14">
        <v>87.96</v>
      </c>
      <c r="M40" s="14">
        <v>88.2</v>
      </c>
      <c r="N40" s="14">
        <v>2.5</v>
      </c>
      <c r="O40" s="14">
        <v>90.7</v>
      </c>
      <c r="P40" s="14">
        <v>60</v>
      </c>
      <c r="Q40" s="14">
        <v>6</v>
      </c>
      <c r="R40" s="14">
        <v>66</v>
      </c>
      <c r="S40" s="14">
        <v>60</v>
      </c>
      <c r="T40" s="14">
        <v>17</v>
      </c>
      <c r="U40" s="14">
        <v>77</v>
      </c>
      <c r="V40" s="23">
        <v>87.655</v>
      </c>
      <c r="W40" s="14">
        <v>36</v>
      </c>
      <c r="X40" s="14">
        <v>44</v>
      </c>
      <c r="Y40" s="14" t="s">
        <v>38</v>
      </c>
      <c r="Z40" s="14">
        <v>133</v>
      </c>
      <c r="AA40" s="31" t="s">
        <v>69</v>
      </c>
      <c r="AB40" s="31"/>
      <c r="AC40" s="31"/>
      <c r="AD40" s="14"/>
      <c r="AE40" s="9"/>
    </row>
    <row r="41" ht="27" spans="1:31">
      <c r="A41" s="13" t="s">
        <v>35</v>
      </c>
      <c r="B41" s="14" t="s">
        <v>152</v>
      </c>
      <c r="C41" s="14">
        <v>2024</v>
      </c>
      <c r="D41" s="14" t="str">
        <f>VLOOKUP(F41,[1]sheet!$A$190:$C$322,3,FALSE)</f>
        <v>法学244</v>
      </c>
      <c r="E41" s="14" t="str">
        <f>VLOOKUP(F41,[1]sheet!$A$190:$C$322,2,FALSE)</f>
        <v>2438110169</v>
      </c>
      <c r="F41" s="14" t="s">
        <v>189</v>
      </c>
      <c r="G41" s="14">
        <v>80</v>
      </c>
      <c r="H41" s="14">
        <v>11.25</v>
      </c>
      <c r="I41" s="14">
        <v>91.25</v>
      </c>
      <c r="J41" s="14">
        <v>87.12</v>
      </c>
      <c r="K41" s="14">
        <v>2.65</v>
      </c>
      <c r="L41" s="14">
        <v>89.77</v>
      </c>
      <c r="M41" s="14">
        <v>77.6</v>
      </c>
      <c r="N41" s="14">
        <v>0</v>
      </c>
      <c r="O41" s="14">
        <v>77.6</v>
      </c>
      <c r="P41" s="14">
        <v>60</v>
      </c>
      <c r="Q41" s="14">
        <v>8</v>
      </c>
      <c r="R41" s="14">
        <v>68</v>
      </c>
      <c r="S41" s="14">
        <v>60</v>
      </c>
      <c r="T41" s="14">
        <v>17</v>
      </c>
      <c r="U41" s="14">
        <v>77</v>
      </c>
      <c r="V41" s="23">
        <v>87.5825</v>
      </c>
      <c r="W41" s="14">
        <v>37</v>
      </c>
      <c r="X41" s="14">
        <v>38</v>
      </c>
      <c r="Y41" s="14" t="s">
        <v>38</v>
      </c>
      <c r="Z41" s="14">
        <v>133</v>
      </c>
      <c r="AA41" s="31" t="s">
        <v>69</v>
      </c>
      <c r="AB41" s="31"/>
      <c r="AC41" s="31"/>
      <c r="AD41" s="14"/>
      <c r="AE41" s="9"/>
    </row>
    <row r="42" ht="27" spans="1:31">
      <c r="A42" s="15" t="s">
        <v>35</v>
      </c>
      <c r="B42" s="16" t="s">
        <v>152</v>
      </c>
      <c r="C42" s="16">
        <v>2024</v>
      </c>
      <c r="D42" s="14" t="str">
        <f>VLOOKUP(F42,[1]sheet!$A$190:$C$322,3,FALSE)</f>
        <v>法学242</v>
      </c>
      <c r="E42" s="14" t="str">
        <f>VLOOKUP(F42,[1]sheet!$A$190:$C$322,2,FALSE)</f>
        <v>2438110110</v>
      </c>
      <c r="F42" s="16" t="s">
        <v>190</v>
      </c>
      <c r="G42" s="16">
        <v>80</v>
      </c>
      <c r="H42" s="16">
        <v>16.925</v>
      </c>
      <c r="I42" s="16">
        <v>96.925</v>
      </c>
      <c r="J42" s="16">
        <v>87.06</v>
      </c>
      <c r="K42" s="16">
        <v>2.555</v>
      </c>
      <c r="L42" s="16">
        <v>89.615</v>
      </c>
      <c r="M42" s="16">
        <v>82.95</v>
      </c>
      <c r="N42" s="16">
        <v>0</v>
      </c>
      <c r="O42" s="16">
        <v>82.95</v>
      </c>
      <c r="P42" s="16">
        <v>60</v>
      </c>
      <c r="Q42" s="16">
        <v>0</v>
      </c>
      <c r="R42" s="16">
        <v>60</v>
      </c>
      <c r="S42" s="16">
        <v>60</v>
      </c>
      <c r="T42" s="16">
        <v>6.66</v>
      </c>
      <c r="U42" s="16">
        <v>66.66</v>
      </c>
      <c r="V42" s="24">
        <v>87.38425</v>
      </c>
      <c r="W42" s="16">
        <v>38</v>
      </c>
      <c r="X42" s="16">
        <v>39</v>
      </c>
      <c r="Y42" s="16" t="s">
        <v>38</v>
      </c>
      <c r="Z42" s="16">
        <v>133</v>
      </c>
      <c r="AA42" s="31" t="s">
        <v>69</v>
      </c>
      <c r="AB42" s="31"/>
      <c r="AC42" s="31"/>
      <c r="AD42" s="16"/>
      <c r="AE42" s="32"/>
    </row>
    <row r="43" ht="27" spans="1:31">
      <c r="A43" s="13" t="s">
        <v>35</v>
      </c>
      <c r="B43" s="14" t="s">
        <v>152</v>
      </c>
      <c r="C43" s="14">
        <v>2024</v>
      </c>
      <c r="D43" s="14" t="str">
        <f>VLOOKUP(F43,[1]sheet!$A$190:$C$322,3,FALSE)</f>
        <v>法学242</v>
      </c>
      <c r="E43" s="14" t="str">
        <f>VLOOKUP(F43,[1]sheet!$A$190:$C$322,2,FALSE)</f>
        <v>2438110133</v>
      </c>
      <c r="F43" s="14" t="s">
        <v>191</v>
      </c>
      <c r="G43" s="14">
        <v>80</v>
      </c>
      <c r="H43" s="14">
        <v>16.025</v>
      </c>
      <c r="I43" s="14">
        <v>96.025</v>
      </c>
      <c r="J43" s="14">
        <v>85.74</v>
      </c>
      <c r="K43" s="14">
        <v>2.55</v>
      </c>
      <c r="L43" s="14">
        <v>88.29</v>
      </c>
      <c r="M43" s="14">
        <v>84.05</v>
      </c>
      <c r="N43" s="14">
        <v>1</v>
      </c>
      <c r="O43" s="14">
        <v>85.05</v>
      </c>
      <c r="P43" s="14">
        <v>60</v>
      </c>
      <c r="Q43" s="14">
        <v>3.5</v>
      </c>
      <c r="R43" s="14">
        <v>63.5</v>
      </c>
      <c r="S43" s="14">
        <v>60</v>
      </c>
      <c r="T43" s="14">
        <v>21</v>
      </c>
      <c r="U43" s="14">
        <v>81</v>
      </c>
      <c r="V43" s="23">
        <v>87.2975</v>
      </c>
      <c r="W43" s="14">
        <v>39</v>
      </c>
      <c r="X43" s="14">
        <v>49</v>
      </c>
      <c r="Y43" s="14" t="s">
        <v>38</v>
      </c>
      <c r="Z43" s="14">
        <v>133</v>
      </c>
      <c r="AA43" s="31" t="s">
        <v>69</v>
      </c>
      <c r="AB43" s="31"/>
      <c r="AC43" s="31"/>
      <c r="AD43" s="14"/>
      <c r="AE43" s="9"/>
    </row>
    <row r="44" ht="27" spans="1:31">
      <c r="A44" s="13" t="s">
        <v>35</v>
      </c>
      <c r="B44" s="14" t="s">
        <v>152</v>
      </c>
      <c r="C44" s="14">
        <v>2024</v>
      </c>
      <c r="D44" s="14" t="str">
        <f>VLOOKUP(F44,[1]sheet!$A$190:$C$322,3,FALSE)</f>
        <v>法学244</v>
      </c>
      <c r="E44" s="14" t="str">
        <f>VLOOKUP(F44,[1]sheet!$A$190:$C$322,2,FALSE)</f>
        <v>2438110168</v>
      </c>
      <c r="F44" s="14" t="s">
        <v>192</v>
      </c>
      <c r="G44" s="14">
        <v>80</v>
      </c>
      <c r="H44" s="14">
        <v>15.725</v>
      </c>
      <c r="I44" s="14">
        <v>95.725</v>
      </c>
      <c r="J44" s="14">
        <v>86.44</v>
      </c>
      <c r="K44" s="14">
        <v>2.25</v>
      </c>
      <c r="L44" s="14">
        <v>88.69</v>
      </c>
      <c r="M44" s="14">
        <v>80.75</v>
      </c>
      <c r="N44" s="14">
        <v>0</v>
      </c>
      <c r="O44" s="14">
        <v>80.75</v>
      </c>
      <c r="P44" s="14">
        <v>60</v>
      </c>
      <c r="Q44" s="14">
        <v>0</v>
      </c>
      <c r="R44" s="14">
        <v>60</v>
      </c>
      <c r="S44" s="14">
        <v>60</v>
      </c>
      <c r="T44" s="14">
        <v>17</v>
      </c>
      <c r="U44" s="14">
        <v>77</v>
      </c>
      <c r="V44" s="23">
        <v>86.9775</v>
      </c>
      <c r="W44" s="14">
        <v>40</v>
      </c>
      <c r="X44" s="14">
        <v>42</v>
      </c>
      <c r="Y44" s="14" t="s">
        <v>38</v>
      </c>
      <c r="Z44" s="14">
        <v>133</v>
      </c>
      <c r="AA44" s="31" t="s">
        <v>69</v>
      </c>
      <c r="AB44" s="31"/>
      <c r="AC44" s="31"/>
      <c r="AD44" s="14"/>
      <c r="AE44" s="9"/>
    </row>
    <row r="45" ht="27" spans="1:31">
      <c r="A45" s="13" t="s">
        <v>35</v>
      </c>
      <c r="B45" s="14" t="s">
        <v>152</v>
      </c>
      <c r="C45" s="14">
        <v>2024</v>
      </c>
      <c r="D45" s="14" t="str">
        <f>VLOOKUP(F45,[1]sheet!$A$190:$C$322,3,FALSE)</f>
        <v>法学244</v>
      </c>
      <c r="E45" s="14" t="str">
        <f>VLOOKUP(F45,[1]sheet!$A$190:$C$322,2,FALSE)</f>
        <v>2407110034</v>
      </c>
      <c r="F45" s="14" t="s">
        <v>193</v>
      </c>
      <c r="G45" s="14">
        <v>80</v>
      </c>
      <c r="H45" s="14">
        <v>10.55</v>
      </c>
      <c r="I45" s="14">
        <v>90.55</v>
      </c>
      <c r="J45" s="14">
        <v>86.02</v>
      </c>
      <c r="K45" s="14">
        <v>1.65</v>
      </c>
      <c r="L45" s="14">
        <v>87.67</v>
      </c>
      <c r="M45" s="14">
        <v>86.35</v>
      </c>
      <c r="N45" s="14">
        <v>0</v>
      </c>
      <c r="O45" s="14">
        <v>86.35</v>
      </c>
      <c r="P45" s="14">
        <v>60</v>
      </c>
      <c r="Q45" s="14">
        <v>18</v>
      </c>
      <c r="R45" s="14">
        <v>78</v>
      </c>
      <c r="S45" s="14">
        <v>60</v>
      </c>
      <c r="T45" s="14">
        <v>17</v>
      </c>
      <c r="U45" s="14">
        <v>77</v>
      </c>
      <c r="V45" s="23">
        <v>86.875</v>
      </c>
      <c r="W45" s="14">
        <v>41</v>
      </c>
      <c r="X45" s="14">
        <v>47</v>
      </c>
      <c r="Y45" s="14" t="s">
        <v>38</v>
      </c>
      <c r="Z45" s="14">
        <v>133</v>
      </c>
      <c r="AA45" s="31" t="s">
        <v>69</v>
      </c>
      <c r="AB45" s="31"/>
      <c r="AC45" s="31"/>
      <c r="AD45" s="14"/>
      <c r="AE45" s="9"/>
    </row>
    <row r="46" ht="27" spans="1:31">
      <c r="A46" s="13" t="s">
        <v>35</v>
      </c>
      <c r="B46" s="14" t="s">
        <v>152</v>
      </c>
      <c r="C46" s="14">
        <v>2024</v>
      </c>
      <c r="D46" s="14" t="str">
        <f>VLOOKUP(F46,[1]sheet!$A$190:$C$322,3,FALSE)</f>
        <v>法学241</v>
      </c>
      <c r="E46" s="14" t="str">
        <f>VLOOKUP(F46,[1]sheet!$A$190:$C$322,2,FALSE)</f>
        <v>2438110083</v>
      </c>
      <c r="F46" s="14" t="s">
        <v>194</v>
      </c>
      <c r="G46" s="14">
        <v>80</v>
      </c>
      <c r="H46" s="14">
        <v>8.475</v>
      </c>
      <c r="I46" s="14">
        <v>88.475</v>
      </c>
      <c r="J46" s="14">
        <v>86.06</v>
      </c>
      <c r="K46" s="14">
        <v>3</v>
      </c>
      <c r="L46" s="14">
        <v>89.06</v>
      </c>
      <c r="M46" s="14">
        <v>83.3</v>
      </c>
      <c r="N46" s="14">
        <v>0</v>
      </c>
      <c r="O46" s="14">
        <v>83.3</v>
      </c>
      <c r="P46" s="14">
        <v>60</v>
      </c>
      <c r="Q46" s="14">
        <v>0</v>
      </c>
      <c r="R46" s="14">
        <v>60</v>
      </c>
      <c r="S46" s="14">
        <v>60</v>
      </c>
      <c r="T46" s="14">
        <v>10.455</v>
      </c>
      <c r="U46" s="14">
        <v>70.455</v>
      </c>
      <c r="V46" s="23">
        <v>86.33025</v>
      </c>
      <c r="W46" s="14">
        <v>42</v>
      </c>
      <c r="X46" s="14">
        <v>46</v>
      </c>
      <c r="Y46" s="14" t="s">
        <v>38</v>
      </c>
      <c r="Z46" s="14">
        <v>133</v>
      </c>
      <c r="AA46" s="31" t="s">
        <v>69</v>
      </c>
      <c r="AB46" s="31"/>
      <c r="AC46" s="31"/>
      <c r="AD46" s="14"/>
      <c r="AE46" s="9"/>
    </row>
    <row r="47" ht="27" spans="1:31">
      <c r="A47" s="13" t="s">
        <v>35</v>
      </c>
      <c r="B47" s="14" t="s">
        <v>152</v>
      </c>
      <c r="C47" s="14">
        <v>2024</v>
      </c>
      <c r="D47" s="14" t="str">
        <f>VLOOKUP(F47,[1]sheet!$A$190:$C$322,3,FALSE)</f>
        <v>法学241</v>
      </c>
      <c r="E47" s="14" t="str">
        <f>VLOOKUP(F47,[1]sheet!$A$190:$C$322,2,FALSE)</f>
        <v>2438110094</v>
      </c>
      <c r="F47" s="14" t="s">
        <v>195</v>
      </c>
      <c r="G47" s="14">
        <v>80</v>
      </c>
      <c r="H47" s="14">
        <v>1.5</v>
      </c>
      <c r="I47" s="14">
        <v>81.5</v>
      </c>
      <c r="J47" s="14">
        <v>88.28</v>
      </c>
      <c r="K47" s="14">
        <v>2</v>
      </c>
      <c r="L47" s="14">
        <v>90.28</v>
      </c>
      <c r="M47" s="14">
        <v>81.475</v>
      </c>
      <c r="N47" s="14">
        <v>0</v>
      </c>
      <c r="O47" s="14">
        <v>81.475</v>
      </c>
      <c r="P47" s="14">
        <v>60</v>
      </c>
      <c r="Q47" s="14">
        <v>0</v>
      </c>
      <c r="R47" s="14">
        <v>60</v>
      </c>
      <c r="S47" s="14">
        <v>60</v>
      </c>
      <c r="T47" s="14">
        <v>4</v>
      </c>
      <c r="U47" s="14">
        <v>64</v>
      </c>
      <c r="V47" s="23">
        <v>86.13375</v>
      </c>
      <c r="W47" s="14">
        <v>43</v>
      </c>
      <c r="X47" s="14">
        <v>30</v>
      </c>
      <c r="Y47" s="14" t="s">
        <v>38</v>
      </c>
      <c r="Z47" s="14">
        <v>133</v>
      </c>
      <c r="AA47" s="31" t="s">
        <v>69</v>
      </c>
      <c r="AB47" s="31"/>
      <c r="AC47" s="31"/>
      <c r="AD47" s="14"/>
      <c r="AE47" s="9"/>
    </row>
    <row r="48" ht="27" spans="1:31">
      <c r="A48" s="13" t="s">
        <v>35</v>
      </c>
      <c r="B48" s="14" t="s">
        <v>152</v>
      </c>
      <c r="C48" s="14">
        <v>2024</v>
      </c>
      <c r="D48" s="14" t="str">
        <f>VLOOKUP(F48,[1]sheet!$A$190:$C$322,3,FALSE)</f>
        <v>法学241</v>
      </c>
      <c r="E48" s="14" t="str">
        <f>VLOOKUP(F48,[1]sheet!$A$190:$C$322,2,FALSE)</f>
        <v>2438110102</v>
      </c>
      <c r="F48" s="14" t="s">
        <v>196</v>
      </c>
      <c r="G48" s="14">
        <v>80</v>
      </c>
      <c r="H48" s="14">
        <v>2.4</v>
      </c>
      <c r="I48" s="14">
        <v>82.4</v>
      </c>
      <c r="J48" s="14">
        <v>88.6</v>
      </c>
      <c r="K48" s="14">
        <v>1.85</v>
      </c>
      <c r="L48" s="14">
        <v>90.45</v>
      </c>
      <c r="M48" s="14">
        <v>73.8</v>
      </c>
      <c r="N48" s="14">
        <v>0</v>
      </c>
      <c r="O48" s="14">
        <v>73.8</v>
      </c>
      <c r="P48" s="14">
        <v>60</v>
      </c>
      <c r="Q48" s="14">
        <v>2</v>
      </c>
      <c r="R48" s="14">
        <v>62</v>
      </c>
      <c r="S48" s="14">
        <v>60</v>
      </c>
      <c r="T48" s="14">
        <v>4</v>
      </c>
      <c r="U48" s="14">
        <v>64</v>
      </c>
      <c r="V48" s="23">
        <v>86.0675</v>
      </c>
      <c r="W48" s="14">
        <v>44</v>
      </c>
      <c r="X48" s="14">
        <v>26</v>
      </c>
      <c r="Y48" s="14" t="s">
        <v>38</v>
      </c>
      <c r="Z48" s="14">
        <v>133</v>
      </c>
      <c r="AA48" s="31" t="s">
        <v>69</v>
      </c>
      <c r="AB48" s="31"/>
      <c r="AC48" s="31"/>
      <c r="AD48" s="14"/>
      <c r="AE48" s="9"/>
    </row>
    <row r="49" ht="27" spans="1:31">
      <c r="A49" s="13" t="s">
        <v>35</v>
      </c>
      <c r="B49" s="14" t="s">
        <v>152</v>
      </c>
      <c r="C49" s="14">
        <v>2024</v>
      </c>
      <c r="D49" s="14" t="str">
        <f>VLOOKUP(F49,[1]sheet!$A$190:$C$322,3,FALSE)</f>
        <v>法学241</v>
      </c>
      <c r="E49" s="14" t="str">
        <f>VLOOKUP(F49,[1]sheet!$A$190:$C$322,2,FALSE)</f>
        <v>2438110092</v>
      </c>
      <c r="F49" s="14" t="s">
        <v>197</v>
      </c>
      <c r="G49" s="14">
        <v>80</v>
      </c>
      <c r="H49" s="14">
        <v>2</v>
      </c>
      <c r="I49" s="14">
        <v>82</v>
      </c>
      <c r="J49" s="14">
        <v>89.54</v>
      </c>
      <c r="K49" s="14">
        <v>0</v>
      </c>
      <c r="L49" s="14">
        <v>89.54</v>
      </c>
      <c r="M49" s="14">
        <v>78.4</v>
      </c>
      <c r="N49" s="14">
        <v>0</v>
      </c>
      <c r="O49" s="14">
        <v>78.4</v>
      </c>
      <c r="P49" s="14">
        <v>60</v>
      </c>
      <c r="Q49" s="14">
        <v>0</v>
      </c>
      <c r="R49" s="14">
        <v>60</v>
      </c>
      <c r="S49" s="14">
        <v>60</v>
      </c>
      <c r="T49" s="14">
        <v>15</v>
      </c>
      <c r="U49" s="14">
        <v>75</v>
      </c>
      <c r="V49" s="23">
        <v>86.025</v>
      </c>
      <c r="W49" s="14">
        <v>45</v>
      </c>
      <c r="X49" s="14">
        <v>18</v>
      </c>
      <c r="Y49" s="14" t="s">
        <v>38</v>
      </c>
      <c r="Z49" s="14">
        <v>133</v>
      </c>
      <c r="AA49" s="31" t="s">
        <v>69</v>
      </c>
      <c r="AB49" s="31"/>
      <c r="AC49" s="31"/>
      <c r="AD49" s="14"/>
      <c r="AE49" s="9"/>
    </row>
    <row r="50" ht="27" spans="1:31">
      <c r="A50" s="13" t="s">
        <v>35</v>
      </c>
      <c r="B50" s="14" t="s">
        <v>152</v>
      </c>
      <c r="C50" s="14">
        <v>2024</v>
      </c>
      <c r="D50" s="14" t="str">
        <f>VLOOKUP(F50,[1]sheet!$A$190:$C$322,3,FALSE)</f>
        <v>法学244</v>
      </c>
      <c r="E50" s="14" t="str">
        <f>VLOOKUP(F50,[1]sheet!$A$190:$C$322,2,FALSE)</f>
        <v>2438110176</v>
      </c>
      <c r="F50" s="14" t="s">
        <v>198</v>
      </c>
      <c r="G50" s="14">
        <v>80</v>
      </c>
      <c r="H50" s="14">
        <v>20</v>
      </c>
      <c r="I50" s="14">
        <v>100</v>
      </c>
      <c r="J50" s="14">
        <v>86.16</v>
      </c>
      <c r="K50" s="14">
        <v>0.0625</v>
      </c>
      <c r="L50" s="14">
        <v>86.2225</v>
      </c>
      <c r="M50" s="14">
        <v>81</v>
      </c>
      <c r="N50" s="14">
        <v>0</v>
      </c>
      <c r="O50" s="14">
        <v>81</v>
      </c>
      <c r="P50" s="14">
        <v>60</v>
      </c>
      <c r="Q50" s="14">
        <v>0</v>
      </c>
      <c r="R50" s="14">
        <v>60</v>
      </c>
      <c r="S50" s="14">
        <v>60</v>
      </c>
      <c r="T50" s="14">
        <v>19</v>
      </c>
      <c r="U50" s="14">
        <v>79</v>
      </c>
      <c r="V50" s="23">
        <v>85.666875</v>
      </c>
      <c r="W50" s="14">
        <v>46</v>
      </c>
      <c r="X50" s="14">
        <v>44</v>
      </c>
      <c r="Y50" s="14" t="s">
        <v>38</v>
      </c>
      <c r="Z50" s="14">
        <v>133</v>
      </c>
      <c r="AA50" s="31" t="s">
        <v>69</v>
      </c>
      <c r="AB50" s="31"/>
      <c r="AC50" s="31"/>
      <c r="AD50" s="14"/>
      <c r="AE50" s="9"/>
    </row>
    <row r="51" ht="27" spans="1:31">
      <c r="A51" s="13" t="s">
        <v>35</v>
      </c>
      <c r="B51" s="14" t="s">
        <v>152</v>
      </c>
      <c r="C51" s="14">
        <v>2024</v>
      </c>
      <c r="D51" s="14" t="str">
        <f>VLOOKUP(F51,[1]sheet!$A$190:$C$322,3,FALSE)</f>
        <v>法学242</v>
      </c>
      <c r="E51" s="14" t="str">
        <f>VLOOKUP(F51,[1]sheet!$A$190:$C$322,2,FALSE)</f>
        <v>2438110123</v>
      </c>
      <c r="F51" s="14" t="s">
        <v>199</v>
      </c>
      <c r="G51" s="14">
        <v>80</v>
      </c>
      <c r="H51" s="14">
        <v>0.75</v>
      </c>
      <c r="I51" s="14">
        <v>80.75</v>
      </c>
      <c r="J51" s="14">
        <v>87.42</v>
      </c>
      <c r="K51" s="14">
        <v>2.2</v>
      </c>
      <c r="L51" s="14">
        <v>89.62</v>
      </c>
      <c r="M51" s="14">
        <v>85.6</v>
      </c>
      <c r="N51" s="14">
        <v>0</v>
      </c>
      <c r="O51" s="14">
        <v>85.6</v>
      </c>
      <c r="P51" s="14">
        <v>60</v>
      </c>
      <c r="Q51" s="14">
        <v>0</v>
      </c>
      <c r="R51" s="14">
        <v>60</v>
      </c>
      <c r="S51" s="14">
        <v>60</v>
      </c>
      <c r="T51" s="14">
        <v>-3</v>
      </c>
      <c r="U51" s="14">
        <v>57</v>
      </c>
      <c r="V51" s="23">
        <v>85.42</v>
      </c>
      <c r="W51" s="14">
        <v>47</v>
      </c>
      <c r="X51" s="14">
        <v>36</v>
      </c>
      <c r="Y51" s="14" t="s">
        <v>38</v>
      </c>
      <c r="Z51" s="14">
        <v>133</v>
      </c>
      <c r="AA51" s="31" t="s">
        <v>69</v>
      </c>
      <c r="AB51" s="31"/>
      <c r="AC51" s="31"/>
      <c r="AD51" s="14"/>
      <c r="AE51" s="9"/>
    </row>
    <row r="52" ht="27" spans="1:31">
      <c r="A52" s="13" t="s">
        <v>35</v>
      </c>
      <c r="B52" s="14" t="s">
        <v>152</v>
      </c>
      <c r="C52" s="14">
        <v>2024</v>
      </c>
      <c r="D52" s="14" t="str">
        <f>VLOOKUP(F52,[1]sheet!$A$190:$C$322,3,FALSE)</f>
        <v>法学241</v>
      </c>
      <c r="E52" s="14" t="str">
        <f>VLOOKUP(F52,[1]sheet!$A$190:$C$322,2,FALSE)</f>
        <v>2306110042</v>
      </c>
      <c r="F52" s="14" t="s">
        <v>200</v>
      </c>
      <c r="G52" s="14">
        <v>80</v>
      </c>
      <c r="H52" s="14">
        <v>3.775</v>
      </c>
      <c r="I52" s="14">
        <v>83.775</v>
      </c>
      <c r="J52" s="14">
        <v>86.68</v>
      </c>
      <c r="K52" s="14">
        <v>1</v>
      </c>
      <c r="L52" s="14">
        <v>87.68</v>
      </c>
      <c r="M52" s="14">
        <v>83.3</v>
      </c>
      <c r="N52" s="14">
        <v>0</v>
      </c>
      <c r="O52" s="14">
        <v>83.3</v>
      </c>
      <c r="P52" s="14">
        <v>60</v>
      </c>
      <c r="Q52" s="14">
        <v>2.5</v>
      </c>
      <c r="R52" s="14">
        <v>62.5</v>
      </c>
      <c r="S52" s="14">
        <v>60</v>
      </c>
      <c r="T52" s="14">
        <v>19.45</v>
      </c>
      <c r="U52" s="14">
        <v>79.45</v>
      </c>
      <c r="V52" s="23">
        <v>85.4</v>
      </c>
      <c r="W52" s="14">
        <v>48</v>
      </c>
      <c r="X52" s="14">
        <v>41</v>
      </c>
      <c r="Y52" s="14" t="s">
        <v>38</v>
      </c>
      <c r="Z52" s="14">
        <v>133</v>
      </c>
      <c r="AA52" s="31" t="s">
        <v>69</v>
      </c>
      <c r="AB52" s="31"/>
      <c r="AC52" s="31"/>
      <c r="AD52" s="14"/>
      <c r="AE52" s="9"/>
    </row>
    <row r="53" ht="27" spans="1:31">
      <c r="A53" s="13" t="s">
        <v>35</v>
      </c>
      <c r="B53" s="14" t="s">
        <v>152</v>
      </c>
      <c r="C53" s="14">
        <v>2024</v>
      </c>
      <c r="D53" s="14" t="str">
        <f>VLOOKUP(F53,[1]sheet!$A$190:$C$322,3,FALSE)</f>
        <v>法学241</v>
      </c>
      <c r="E53" s="14" t="str">
        <f>VLOOKUP(F53,[1]sheet!$A$190:$C$322,2,FALSE)</f>
        <v>2407110208</v>
      </c>
      <c r="F53" s="14" t="s">
        <v>201</v>
      </c>
      <c r="G53" s="14">
        <v>80</v>
      </c>
      <c r="H53" s="14">
        <v>0.8</v>
      </c>
      <c r="I53" s="14">
        <v>80.8</v>
      </c>
      <c r="J53" s="14">
        <v>84.94</v>
      </c>
      <c r="K53" s="14">
        <v>3.7</v>
      </c>
      <c r="L53" s="14">
        <v>88.64</v>
      </c>
      <c r="M53" s="14">
        <v>78.4</v>
      </c>
      <c r="N53" s="14">
        <v>0</v>
      </c>
      <c r="O53" s="14">
        <v>78.4</v>
      </c>
      <c r="P53" s="14">
        <v>60</v>
      </c>
      <c r="Q53" s="14">
        <v>0</v>
      </c>
      <c r="R53" s="14">
        <v>60</v>
      </c>
      <c r="S53" s="14">
        <v>60</v>
      </c>
      <c r="T53" s="14">
        <v>4</v>
      </c>
      <c r="U53" s="14">
        <v>64</v>
      </c>
      <c r="V53" s="23">
        <v>84.68</v>
      </c>
      <c r="W53" s="14">
        <v>49</v>
      </c>
      <c r="X53" s="14">
        <v>57</v>
      </c>
      <c r="Y53" s="14" t="s">
        <v>38</v>
      </c>
      <c r="Z53" s="14">
        <v>133</v>
      </c>
      <c r="AA53" s="31" t="s">
        <v>69</v>
      </c>
      <c r="AB53" s="31"/>
      <c r="AC53" s="31"/>
      <c r="AD53" s="14"/>
      <c r="AE53" s="9"/>
    </row>
    <row r="54" ht="27" spans="1:31">
      <c r="A54" s="13" t="s">
        <v>35</v>
      </c>
      <c r="B54" s="14" t="s">
        <v>152</v>
      </c>
      <c r="C54" s="14">
        <v>2024</v>
      </c>
      <c r="D54" s="14" t="str">
        <f>VLOOKUP(F54,[1]sheet!$A$190:$C$322,3,FALSE)</f>
        <v>法学242</v>
      </c>
      <c r="E54" s="14" t="str">
        <f>VLOOKUP(F54,[1]sheet!$A$190:$C$322,2,FALSE)</f>
        <v>2438110127</v>
      </c>
      <c r="F54" s="14" t="s">
        <v>202</v>
      </c>
      <c r="G54" s="14">
        <v>80</v>
      </c>
      <c r="H54" s="14">
        <v>4.75</v>
      </c>
      <c r="I54" s="14">
        <v>84.75</v>
      </c>
      <c r="J54" s="14">
        <v>85</v>
      </c>
      <c r="K54" s="14">
        <v>1.5</v>
      </c>
      <c r="L54" s="14">
        <v>86.5</v>
      </c>
      <c r="M54" s="14">
        <v>85.8</v>
      </c>
      <c r="N54" s="14">
        <v>0</v>
      </c>
      <c r="O54" s="14">
        <v>85.8</v>
      </c>
      <c r="P54" s="14">
        <v>60</v>
      </c>
      <c r="Q54" s="14">
        <v>0</v>
      </c>
      <c r="R54" s="14">
        <v>60</v>
      </c>
      <c r="S54" s="14">
        <v>60</v>
      </c>
      <c r="T54" s="14">
        <v>19</v>
      </c>
      <c r="U54" s="14">
        <v>79</v>
      </c>
      <c r="V54" s="23">
        <v>84.59</v>
      </c>
      <c r="W54" s="14">
        <v>50</v>
      </c>
      <c r="X54" s="14">
        <v>55</v>
      </c>
      <c r="Y54" s="14" t="s">
        <v>38</v>
      </c>
      <c r="Z54" s="14">
        <v>133</v>
      </c>
      <c r="AA54" s="31" t="s">
        <v>69</v>
      </c>
      <c r="AB54" s="31"/>
      <c r="AC54" s="31"/>
      <c r="AD54" s="14"/>
      <c r="AE54" s="9"/>
    </row>
    <row r="55" ht="27" spans="1:31">
      <c r="A55" s="13" t="s">
        <v>35</v>
      </c>
      <c r="B55" s="14" t="s">
        <v>152</v>
      </c>
      <c r="C55" s="14">
        <v>2024</v>
      </c>
      <c r="D55" s="14" t="str">
        <f>VLOOKUP(F55,[1]sheet!$A$190:$C$322,3,FALSE)</f>
        <v>法学243</v>
      </c>
      <c r="E55" s="14" t="str">
        <f>VLOOKUP(F55,[1]sheet!$A$190:$C$322,2,FALSE)</f>
        <v>2334110236</v>
      </c>
      <c r="F55" s="14" t="s">
        <v>203</v>
      </c>
      <c r="G55" s="14">
        <v>80</v>
      </c>
      <c r="H55" s="14">
        <v>8.3</v>
      </c>
      <c r="I55" s="14">
        <v>88.3</v>
      </c>
      <c r="J55" s="14">
        <v>87.22</v>
      </c>
      <c r="K55" s="14">
        <v>0</v>
      </c>
      <c r="L55" s="14">
        <v>87.22</v>
      </c>
      <c r="M55" s="14">
        <v>61.5</v>
      </c>
      <c r="N55" s="14">
        <v>0</v>
      </c>
      <c r="O55" s="14">
        <v>61.5</v>
      </c>
      <c r="P55" s="14">
        <v>60</v>
      </c>
      <c r="Q55" s="14">
        <v>0</v>
      </c>
      <c r="R55" s="14">
        <v>60</v>
      </c>
      <c r="S55" s="14">
        <v>60</v>
      </c>
      <c r="T55" s="14">
        <v>20</v>
      </c>
      <c r="U55" s="14">
        <v>80</v>
      </c>
      <c r="V55" s="23">
        <v>84.32</v>
      </c>
      <c r="W55" s="14">
        <v>51</v>
      </c>
      <c r="X55" s="14">
        <v>37</v>
      </c>
      <c r="Y55" s="14" t="s">
        <v>38</v>
      </c>
      <c r="Z55" s="14">
        <v>133</v>
      </c>
      <c r="AA55" s="31" t="s">
        <v>69</v>
      </c>
      <c r="AB55" s="31"/>
      <c r="AC55" s="31"/>
      <c r="AD55" s="14"/>
      <c r="AE55" s="9"/>
    </row>
    <row r="56" ht="27" spans="1:31">
      <c r="A56" s="13" t="s">
        <v>35</v>
      </c>
      <c r="B56" s="14" t="s">
        <v>152</v>
      </c>
      <c r="C56" s="14">
        <v>2024</v>
      </c>
      <c r="D56" s="14" t="str">
        <f>VLOOKUP(F56,[1]sheet!$A$190:$C$322,3,FALSE)</f>
        <v>法学243</v>
      </c>
      <c r="E56" s="14" t="str">
        <f>VLOOKUP(F56,[1]sheet!$A$190:$C$322,2,FALSE)</f>
        <v>2438110152</v>
      </c>
      <c r="F56" s="14" t="s">
        <v>204</v>
      </c>
      <c r="G56" s="14">
        <v>80</v>
      </c>
      <c r="H56" s="14">
        <v>12.375</v>
      </c>
      <c r="I56" s="14">
        <v>92.375</v>
      </c>
      <c r="J56" s="14">
        <v>82.86</v>
      </c>
      <c r="K56" s="14">
        <v>2.8</v>
      </c>
      <c r="L56" s="14">
        <v>85.66</v>
      </c>
      <c r="M56" s="14">
        <v>79.9</v>
      </c>
      <c r="N56" s="14">
        <v>0</v>
      </c>
      <c r="O56" s="14">
        <v>79.9</v>
      </c>
      <c r="P56" s="14">
        <v>60</v>
      </c>
      <c r="Q56" s="14">
        <v>0</v>
      </c>
      <c r="R56" s="14">
        <v>60</v>
      </c>
      <c r="S56" s="14">
        <v>60</v>
      </c>
      <c r="T56" s="14">
        <v>16.75</v>
      </c>
      <c r="U56" s="14">
        <v>76.75</v>
      </c>
      <c r="V56" s="23">
        <v>84.315</v>
      </c>
      <c r="W56" s="14">
        <v>52</v>
      </c>
      <c r="X56" s="14">
        <v>72</v>
      </c>
      <c r="Y56" s="14" t="s">
        <v>38</v>
      </c>
      <c r="Z56" s="14">
        <v>133</v>
      </c>
      <c r="AA56" s="31" t="s">
        <v>69</v>
      </c>
      <c r="AB56" s="31"/>
      <c r="AC56" s="31"/>
      <c r="AD56" s="14"/>
      <c r="AE56" s="9"/>
    </row>
    <row r="57" ht="27" spans="1:31">
      <c r="A57" s="13" t="s">
        <v>35</v>
      </c>
      <c r="B57" s="14" t="s">
        <v>152</v>
      </c>
      <c r="C57" s="14">
        <v>2024</v>
      </c>
      <c r="D57" s="14" t="str">
        <f>VLOOKUP(F57,[1]sheet!$A$190:$C$322,3,FALSE)</f>
        <v>法学244</v>
      </c>
      <c r="E57" s="14" t="str">
        <f>VLOOKUP(F57,[1]sheet!$A$190:$C$322,2,FALSE)</f>
        <v>2438110183</v>
      </c>
      <c r="F57" s="14" t="s">
        <v>205</v>
      </c>
      <c r="G57" s="14">
        <v>80</v>
      </c>
      <c r="H57" s="14">
        <v>11.225</v>
      </c>
      <c r="I57" s="14">
        <v>91.225</v>
      </c>
      <c r="J57" s="14">
        <v>83.8</v>
      </c>
      <c r="K57" s="14">
        <v>1.5</v>
      </c>
      <c r="L57" s="14">
        <v>85.3</v>
      </c>
      <c r="M57" s="14">
        <v>80.75</v>
      </c>
      <c r="N57" s="14">
        <v>0</v>
      </c>
      <c r="O57" s="14">
        <v>80.75</v>
      </c>
      <c r="P57" s="14">
        <v>60</v>
      </c>
      <c r="Q57" s="14">
        <v>0</v>
      </c>
      <c r="R57" s="14">
        <v>60</v>
      </c>
      <c r="S57" s="14">
        <v>60</v>
      </c>
      <c r="T57" s="14">
        <v>22.125</v>
      </c>
      <c r="U57" s="14">
        <v>82.125</v>
      </c>
      <c r="V57" s="23">
        <v>84.24125</v>
      </c>
      <c r="W57" s="14">
        <v>53</v>
      </c>
      <c r="X57" s="14">
        <v>64</v>
      </c>
      <c r="Y57" s="14" t="s">
        <v>38</v>
      </c>
      <c r="Z57" s="14">
        <v>133</v>
      </c>
      <c r="AA57" s="31"/>
      <c r="AB57" s="31"/>
      <c r="AC57" s="31"/>
      <c r="AD57" s="14"/>
      <c r="AE57" s="9"/>
    </row>
    <row r="58" ht="27" spans="1:31">
      <c r="A58" s="13" t="s">
        <v>35</v>
      </c>
      <c r="B58" s="14" t="s">
        <v>152</v>
      </c>
      <c r="C58" s="14">
        <v>2024</v>
      </c>
      <c r="D58" s="14" t="str">
        <f>VLOOKUP(F58,[1]sheet!$A$190:$C$322,3,FALSE)</f>
        <v>法学241</v>
      </c>
      <c r="E58" s="14" t="str">
        <f>VLOOKUP(F58,[1]sheet!$A$190:$C$322,2,FALSE)</f>
        <v>2334110183</v>
      </c>
      <c r="F58" s="14" t="s">
        <v>206</v>
      </c>
      <c r="G58" s="14">
        <v>80</v>
      </c>
      <c r="H58" s="14">
        <v>5.15</v>
      </c>
      <c r="I58" s="14">
        <v>85.15</v>
      </c>
      <c r="J58" s="14">
        <v>83.26</v>
      </c>
      <c r="K58" s="14">
        <v>3</v>
      </c>
      <c r="L58" s="14">
        <v>86.26</v>
      </c>
      <c r="M58" s="14">
        <v>84.8</v>
      </c>
      <c r="N58" s="14">
        <v>0</v>
      </c>
      <c r="O58" s="14">
        <v>84.8</v>
      </c>
      <c r="P58" s="14">
        <v>60</v>
      </c>
      <c r="Q58" s="14">
        <v>1</v>
      </c>
      <c r="R58" s="14">
        <v>61</v>
      </c>
      <c r="S58" s="14">
        <v>60</v>
      </c>
      <c r="T58" s="14">
        <v>13.48</v>
      </c>
      <c r="U58" s="14">
        <v>73.48</v>
      </c>
      <c r="V58" s="23">
        <v>84.174</v>
      </c>
      <c r="W58" s="14">
        <v>54</v>
      </c>
      <c r="X58" s="14">
        <v>69</v>
      </c>
      <c r="Y58" s="14" t="s">
        <v>38</v>
      </c>
      <c r="Z58" s="14">
        <v>133</v>
      </c>
      <c r="AA58" s="31"/>
      <c r="AB58" s="31" t="s">
        <v>207</v>
      </c>
      <c r="AC58" s="31"/>
      <c r="AD58" s="14"/>
      <c r="AE58" s="9"/>
    </row>
    <row r="59" ht="27" spans="1:31">
      <c r="A59" s="13" t="s">
        <v>35</v>
      </c>
      <c r="B59" s="14" t="s">
        <v>152</v>
      </c>
      <c r="C59" s="14">
        <v>2024</v>
      </c>
      <c r="D59" s="14" t="str">
        <f>VLOOKUP(F59,[1]sheet!$A$190:$C$322,3,FALSE)</f>
        <v>法学244</v>
      </c>
      <c r="E59" s="14" t="str">
        <f>VLOOKUP(F59,[1]sheet!$A$190:$C$322,2,FALSE)</f>
        <v>2438110171</v>
      </c>
      <c r="F59" s="14" t="s">
        <v>208</v>
      </c>
      <c r="G59" s="14">
        <v>80</v>
      </c>
      <c r="H59" s="14">
        <v>4.325</v>
      </c>
      <c r="I59" s="14">
        <v>84.325</v>
      </c>
      <c r="J59" s="14">
        <v>85.18</v>
      </c>
      <c r="K59" s="14">
        <v>0.2</v>
      </c>
      <c r="L59" s="14">
        <v>85.38</v>
      </c>
      <c r="M59" s="14">
        <v>82.1</v>
      </c>
      <c r="N59" s="14">
        <v>0</v>
      </c>
      <c r="O59" s="14">
        <v>82.1</v>
      </c>
      <c r="P59" s="14">
        <v>60</v>
      </c>
      <c r="Q59" s="14">
        <v>0</v>
      </c>
      <c r="R59" s="14">
        <v>60</v>
      </c>
      <c r="S59" s="14">
        <v>60</v>
      </c>
      <c r="T59" s="14">
        <v>29</v>
      </c>
      <c r="U59" s="14">
        <v>89</v>
      </c>
      <c r="V59" s="23">
        <v>84.0225</v>
      </c>
      <c r="W59" s="14">
        <v>55</v>
      </c>
      <c r="X59" s="14">
        <v>53</v>
      </c>
      <c r="Y59" s="14" t="s">
        <v>38</v>
      </c>
      <c r="Z59" s="14">
        <v>133</v>
      </c>
      <c r="AA59" s="31"/>
      <c r="AB59" s="31"/>
      <c r="AC59" s="31"/>
      <c r="AD59" s="14"/>
      <c r="AE59" s="9"/>
    </row>
    <row r="60" ht="27" spans="1:31">
      <c r="A60" s="13" t="s">
        <v>35</v>
      </c>
      <c r="B60" s="14" t="s">
        <v>152</v>
      </c>
      <c r="C60" s="14">
        <v>2024</v>
      </c>
      <c r="D60" s="14" t="str">
        <f>VLOOKUP(F60,[1]sheet!$A$190:$C$322,3,FALSE)</f>
        <v>法学243</v>
      </c>
      <c r="E60" s="14" t="str">
        <f>VLOOKUP(F60,[1]sheet!$A$190:$C$322,2,FALSE)</f>
        <v>2438110155</v>
      </c>
      <c r="F60" s="14" t="s">
        <v>209</v>
      </c>
      <c r="G60" s="14">
        <v>80</v>
      </c>
      <c r="H60" s="14">
        <v>8.55</v>
      </c>
      <c r="I60" s="14">
        <v>88.55</v>
      </c>
      <c r="J60" s="14">
        <v>84.1</v>
      </c>
      <c r="K60" s="14">
        <v>1.7</v>
      </c>
      <c r="L60" s="14">
        <v>85.8</v>
      </c>
      <c r="M60" s="14">
        <v>69.5</v>
      </c>
      <c r="N60" s="14">
        <v>0</v>
      </c>
      <c r="O60" s="14">
        <v>69.5</v>
      </c>
      <c r="P60" s="14">
        <v>60</v>
      </c>
      <c r="Q60" s="14">
        <v>3</v>
      </c>
      <c r="R60" s="14">
        <v>63</v>
      </c>
      <c r="S60" s="14">
        <v>60</v>
      </c>
      <c r="T60" s="14">
        <v>19</v>
      </c>
      <c r="U60" s="14">
        <v>79</v>
      </c>
      <c r="V60" s="23">
        <v>83.78</v>
      </c>
      <c r="W60" s="14">
        <v>56</v>
      </c>
      <c r="X60" s="14">
        <v>62</v>
      </c>
      <c r="Y60" s="14" t="s">
        <v>38</v>
      </c>
      <c r="Z60" s="14">
        <v>133</v>
      </c>
      <c r="AA60" s="31"/>
      <c r="AB60" s="31"/>
      <c r="AC60" s="31"/>
      <c r="AD60" s="14"/>
      <c r="AE60" s="9"/>
    </row>
    <row r="61" ht="27" spans="1:31">
      <c r="A61" s="13" t="s">
        <v>35</v>
      </c>
      <c r="B61" s="14" t="s">
        <v>152</v>
      </c>
      <c r="C61" s="14">
        <v>2024</v>
      </c>
      <c r="D61" s="14" t="str">
        <f>VLOOKUP(F61,[1]sheet!$A$190:$C$322,3,FALSE)</f>
        <v>法学241</v>
      </c>
      <c r="E61" s="14" t="str">
        <f>VLOOKUP(F61,[1]sheet!$A$190:$C$322,2,FALSE)</f>
        <v>2438110089</v>
      </c>
      <c r="F61" s="14" t="s">
        <v>210</v>
      </c>
      <c r="G61" s="14">
        <v>80</v>
      </c>
      <c r="H61" s="14">
        <v>3.95</v>
      </c>
      <c r="I61" s="14">
        <v>83.95</v>
      </c>
      <c r="J61" s="14">
        <v>85.38</v>
      </c>
      <c r="K61" s="14">
        <v>1.55</v>
      </c>
      <c r="L61" s="14">
        <v>86.93</v>
      </c>
      <c r="M61" s="14">
        <v>73.7</v>
      </c>
      <c r="N61" s="14">
        <v>0</v>
      </c>
      <c r="O61" s="14">
        <v>73.7</v>
      </c>
      <c r="P61" s="14">
        <v>60</v>
      </c>
      <c r="Q61" s="14">
        <v>1.5</v>
      </c>
      <c r="R61" s="14">
        <v>61.5</v>
      </c>
      <c r="S61" s="14">
        <v>60</v>
      </c>
      <c r="T61" s="14">
        <v>5.99</v>
      </c>
      <c r="U61" s="14">
        <v>65.99</v>
      </c>
      <c r="V61" s="23">
        <v>83.652</v>
      </c>
      <c r="W61" s="14">
        <v>57</v>
      </c>
      <c r="X61" s="14">
        <v>51</v>
      </c>
      <c r="Y61" s="14" t="s">
        <v>38</v>
      </c>
      <c r="Z61" s="14">
        <v>133</v>
      </c>
      <c r="AA61" s="31"/>
      <c r="AB61" s="31"/>
      <c r="AC61" s="31"/>
      <c r="AD61" s="14"/>
      <c r="AE61" s="9"/>
    </row>
    <row r="62" ht="27" spans="1:31">
      <c r="A62" s="13" t="s">
        <v>35</v>
      </c>
      <c r="B62" s="14" t="s">
        <v>152</v>
      </c>
      <c r="C62" s="14">
        <v>2024</v>
      </c>
      <c r="D62" s="14" t="str">
        <f>VLOOKUP(F62,[1]sheet!$A$190:$C$322,3,FALSE)</f>
        <v>法学243</v>
      </c>
      <c r="E62" s="14" t="str">
        <f>VLOOKUP(F62,[1]sheet!$A$190:$C$322,2,FALSE)</f>
        <v>2438110138</v>
      </c>
      <c r="F62" s="14" t="s">
        <v>211</v>
      </c>
      <c r="G62" s="14">
        <v>80</v>
      </c>
      <c r="H62" s="14">
        <v>5.55</v>
      </c>
      <c r="I62" s="14">
        <v>85.55</v>
      </c>
      <c r="J62" s="14">
        <v>83.48</v>
      </c>
      <c r="K62" s="14">
        <v>2</v>
      </c>
      <c r="L62" s="14">
        <v>85.48</v>
      </c>
      <c r="M62" s="14">
        <v>83.15</v>
      </c>
      <c r="N62" s="14">
        <v>0</v>
      </c>
      <c r="O62" s="14">
        <v>83.15</v>
      </c>
      <c r="P62" s="14">
        <v>60</v>
      </c>
      <c r="Q62" s="14">
        <v>2</v>
      </c>
      <c r="R62" s="14">
        <v>62</v>
      </c>
      <c r="S62" s="14">
        <v>60</v>
      </c>
      <c r="T62" s="14">
        <v>13.465</v>
      </c>
      <c r="U62" s="14">
        <v>73.465</v>
      </c>
      <c r="V62" s="23">
        <v>83.59575</v>
      </c>
      <c r="W62" s="14">
        <v>58</v>
      </c>
      <c r="X62" s="14">
        <v>68</v>
      </c>
      <c r="Y62" s="14" t="s">
        <v>38</v>
      </c>
      <c r="Z62" s="14">
        <v>133</v>
      </c>
      <c r="AA62" s="31"/>
      <c r="AB62" s="31"/>
      <c r="AC62" s="31"/>
      <c r="AD62" s="14"/>
      <c r="AE62" s="9"/>
    </row>
    <row r="63" ht="27" spans="1:31">
      <c r="A63" s="13" t="s">
        <v>35</v>
      </c>
      <c r="B63" s="14" t="s">
        <v>152</v>
      </c>
      <c r="C63" s="14">
        <v>2024</v>
      </c>
      <c r="D63" s="14" t="str">
        <f>VLOOKUP(F63,[1]sheet!$A$190:$C$322,3,FALSE)</f>
        <v>法学243</v>
      </c>
      <c r="E63" s="14" t="str">
        <f>VLOOKUP(F63,[1]sheet!$A$190:$C$322,2,FALSE)</f>
        <v>2438110156</v>
      </c>
      <c r="F63" s="14" t="s">
        <v>212</v>
      </c>
      <c r="G63" s="14">
        <v>80</v>
      </c>
      <c r="H63" s="14">
        <v>0</v>
      </c>
      <c r="I63" s="14">
        <v>80</v>
      </c>
      <c r="J63" s="14">
        <v>85.92</v>
      </c>
      <c r="K63" s="14">
        <v>1.5</v>
      </c>
      <c r="L63" s="14">
        <v>87.42</v>
      </c>
      <c r="M63" s="14">
        <v>84.35</v>
      </c>
      <c r="N63" s="14">
        <v>0</v>
      </c>
      <c r="O63" s="14">
        <v>84.35</v>
      </c>
      <c r="P63" s="14">
        <v>60</v>
      </c>
      <c r="Q63" s="14">
        <v>0</v>
      </c>
      <c r="R63" s="14">
        <v>60</v>
      </c>
      <c r="S63" s="14">
        <v>60</v>
      </c>
      <c r="T63" s="14">
        <v>-5</v>
      </c>
      <c r="U63" s="14">
        <v>55</v>
      </c>
      <c r="V63" s="23">
        <v>83.5325</v>
      </c>
      <c r="W63" s="14">
        <v>59</v>
      </c>
      <c r="X63" s="14">
        <v>48</v>
      </c>
      <c r="Y63" s="14" t="s">
        <v>38</v>
      </c>
      <c r="Z63" s="14">
        <v>133</v>
      </c>
      <c r="AA63" s="31"/>
      <c r="AB63" s="31"/>
      <c r="AC63" s="31"/>
      <c r="AD63" s="14"/>
      <c r="AE63" s="9"/>
    </row>
    <row r="64" ht="27" spans="1:31">
      <c r="A64" s="13" t="s">
        <v>35</v>
      </c>
      <c r="B64" s="14" t="s">
        <v>152</v>
      </c>
      <c r="C64" s="14">
        <v>2024</v>
      </c>
      <c r="D64" s="14" t="str">
        <f>VLOOKUP(F64,[1]sheet!$A$190:$C$322,3,FALSE)</f>
        <v>法学244</v>
      </c>
      <c r="E64" s="14" t="str">
        <f>VLOOKUP(F64,[1]sheet!$A$190:$C$322,2,FALSE)</f>
        <v>2438110172</v>
      </c>
      <c r="F64" s="14" t="s">
        <v>213</v>
      </c>
      <c r="G64" s="14">
        <v>80</v>
      </c>
      <c r="H64" s="14">
        <v>4.375</v>
      </c>
      <c r="I64" s="14">
        <v>84.375</v>
      </c>
      <c r="J64" s="14">
        <v>82.4</v>
      </c>
      <c r="K64" s="14">
        <v>2.2</v>
      </c>
      <c r="L64" s="14">
        <v>84.6</v>
      </c>
      <c r="M64" s="14">
        <v>82.3</v>
      </c>
      <c r="N64" s="14">
        <v>0</v>
      </c>
      <c r="O64" s="14">
        <v>82.3</v>
      </c>
      <c r="P64" s="14">
        <v>60</v>
      </c>
      <c r="Q64" s="14">
        <v>2</v>
      </c>
      <c r="R64" s="14">
        <v>62</v>
      </c>
      <c r="S64" s="14">
        <v>60</v>
      </c>
      <c r="T64" s="14">
        <v>27</v>
      </c>
      <c r="U64" s="14">
        <v>87</v>
      </c>
      <c r="V64" s="23">
        <v>83.4525</v>
      </c>
      <c r="W64" s="14">
        <v>60</v>
      </c>
      <c r="X64" s="14">
        <v>74</v>
      </c>
      <c r="Y64" s="14" t="s">
        <v>38</v>
      </c>
      <c r="Z64" s="14">
        <v>133</v>
      </c>
      <c r="AA64" s="31"/>
      <c r="AB64" s="31"/>
      <c r="AC64" s="31"/>
      <c r="AD64" s="14"/>
      <c r="AE64" s="9"/>
    </row>
    <row r="65" ht="27" spans="1:31">
      <c r="A65" s="13" t="s">
        <v>35</v>
      </c>
      <c r="B65" s="14" t="s">
        <v>152</v>
      </c>
      <c r="C65" s="14">
        <v>2024</v>
      </c>
      <c r="D65" s="14" t="str">
        <f>VLOOKUP(F65,[1]sheet!$A$190:$C$322,3,FALSE)</f>
        <v>法学242</v>
      </c>
      <c r="E65" s="14" t="str">
        <f>VLOOKUP(F65,[1]sheet!$A$190:$C$322,2,FALSE)</f>
        <v>2438110134</v>
      </c>
      <c r="F65" s="14" t="s">
        <v>214</v>
      </c>
      <c r="G65" s="14">
        <v>80</v>
      </c>
      <c r="H65" s="14">
        <v>8.35</v>
      </c>
      <c r="I65" s="14">
        <v>88.35</v>
      </c>
      <c r="J65" s="14">
        <v>84.42</v>
      </c>
      <c r="K65" s="14">
        <v>1</v>
      </c>
      <c r="L65" s="14">
        <v>85.42</v>
      </c>
      <c r="M65" s="14">
        <v>69.45</v>
      </c>
      <c r="N65" s="14">
        <v>0</v>
      </c>
      <c r="O65" s="14">
        <v>69.45</v>
      </c>
      <c r="P65" s="14">
        <v>60</v>
      </c>
      <c r="Q65" s="14">
        <v>0</v>
      </c>
      <c r="R65" s="14">
        <v>60</v>
      </c>
      <c r="S65" s="14">
        <v>60</v>
      </c>
      <c r="T65" s="14">
        <v>17</v>
      </c>
      <c r="U65" s="14">
        <v>77</v>
      </c>
      <c r="V65" s="23">
        <v>83.2225</v>
      </c>
      <c r="W65" s="14">
        <v>61</v>
      </c>
      <c r="X65" s="14">
        <v>59</v>
      </c>
      <c r="Y65" s="14" t="s">
        <v>38</v>
      </c>
      <c r="Z65" s="14">
        <v>133</v>
      </c>
      <c r="AA65" s="31"/>
      <c r="AB65" s="31"/>
      <c r="AC65" s="31"/>
      <c r="AD65" s="14"/>
      <c r="AE65" s="9"/>
    </row>
    <row r="66" ht="27" spans="1:31">
      <c r="A66" s="13" t="s">
        <v>35</v>
      </c>
      <c r="B66" s="14" t="s">
        <v>152</v>
      </c>
      <c r="C66" s="14">
        <v>2024</v>
      </c>
      <c r="D66" s="14" t="str">
        <f>VLOOKUP(F66,[1]sheet!$A$190:$C$322,3,FALSE)</f>
        <v>法学244</v>
      </c>
      <c r="E66" s="14" t="str">
        <f>VLOOKUP(F66,[1]sheet!$A$190:$C$322,2,FALSE)</f>
        <v>2438110191</v>
      </c>
      <c r="F66" s="14" t="s">
        <v>215</v>
      </c>
      <c r="G66" s="14">
        <v>80</v>
      </c>
      <c r="H66" s="14">
        <v>4.575</v>
      </c>
      <c r="I66" s="14">
        <v>84.575</v>
      </c>
      <c r="J66" s="14">
        <v>85.04</v>
      </c>
      <c r="K66" s="14">
        <v>1.5</v>
      </c>
      <c r="L66" s="14">
        <v>86.54</v>
      </c>
      <c r="M66" s="14">
        <v>61.95</v>
      </c>
      <c r="N66" s="14">
        <v>0</v>
      </c>
      <c r="O66" s="14">
        <v>61.95</v>
      </c>
      <c r="P66" s="14">
        <v>60</v>
      </c>
      <c r="Q66" s="14">
        <v>0</v>
      </c>
      <c r="R66" s="14">
        <v>60</v>
      </c>
      <c r="S66" s="14">
        <v>60</v>
      </c>
      <c r="T66" s="14">
        <v>6.585</v>
      </c>
      <c r="U66" s="14">
        <v>66.585</v>
      </c>
      <c r="V66" s="23">
        <v>82.78925</v>
      </c>
      <c r="W66" s="14">
        <v>62</v>
      </c>
      <c r="X66" s="14">
        <v>54</v>
      </c>
      <c r="Y66" s="14" t="s">
        <v>38</v>
      </c>
      <c r="Z66" s="14">
        <v>133</v>
      </c>
      <c r="AA66" s="31"/>
      <c r="AB66" s="31"/>
      <c r="AC66" s="31"/>
      <c r="AD66" s="14"/>
      <c r="AE66" s="9"/>
    </row>
    <row r="67" ht="27" spans="1:31">
      <c r="A67" s="13" t="s">
        <v>35</v>
      </c>
      <c r="B67" s="14" t="s">
        <v>152</v>
      </c>
      <c r="C67" s="14">
        <v>2024</v>
      </c>
      <c r="D67" s="14" t="str">
        <f>VLOOKUP(F67,[1]sheet!$A$190:$C$322,3,FALSE)</f>
        <v>法学244</v>
      </c>
      <c r="E67" s="14" t="str">
        <f>VLOOKUP(F67,[1]sheet!$A$190:$C$322,2,FALSE)</f>
        <v>2438110181</v>
      </c>
      <c r="F67" s="14" t="s">
        <v>216</v>
      </c>
      <c r="G67" s="14">
        <v>80</v>
      </c>
      <c r="H67" s="14">
        <v>2.625</v>
      </c>
      <c r="I67" s="14">
        <v>82.625</v>
      </c>
      <c r="J67" s="14">
        <v>80.3</v>
      </c>
      <c r="K67" s="14">
        <v>3.7</v>
      </c>
      <c r="L67" s="14">
        <v>84</v>
      </c>
      <c r="M67" s="14">
        <v>83.1</v>
      </c>
      <c r="N67" s="14">
        <v>0</v>
      </c>
      <c r="O67" s="14">
        <v>83.1</v>
      </c>
      <c r="P67" s="14">
        <v>60</v>
      </c>
      <c r="Q67" s="14">
        <v>0</v>
      </c>
      <c r="R67" s="14">
        <v>60</v>
      </c>
      <c r="S67" s="14">
        <v>60</v>
      </c>
      <c r="T67" s="14">
        <v>19.235</v>
      </c>
      <c r="U67" s="14">
        <v>79.235</v>
      </c>
      <c r="V67" s="23">
        <v>82.37925</v>
      </c>
      <c r="W67" s="14">
        <v>63</v>
      </c>
      <c r="X67" s="14">
        <v>100</v>
      </c>
      <c r="Y67" s="14" t="s">
        <v>38</v>
      </c>
      <c r="Z67" s="14">
        <v>133</v>
      </c>
      <c r="AA67" s="31"/>
      <c r="AB67" s="31"/>
      <c r="AC67" s="31"/>
      <c r="AD67" s="14"/>
      <c r="AE67" s="9"/>
    </row>
    <row r="68" ht="27" spans="1:31">
      <c r="A68" s="13" t="s">
        <v>35</v>
      </c>
      <c r="B68" s="14" t="s">
        <v>152</v>
      </c>
      <c r="C68" s="14">
        <v>2024</v>
      </c>
      <c r="D68" s="14" t="str">
        <f>VLOOKUP(F68,[1]sheet!$A$190:$C$322,3,FALSE)</f>
        <v>法学243</v>
      </c>
      <c r="E68" s="14" t="str">
        <f>VLOOKUP(F68,[1]sheet!$A$190:$C$322,2,FALSE)</f>
        <v>2438110157</v>
      </c>
      <c r="F68" s="14" t="s">
        <v>217</v>
      </c>
      <c r="G68" s="14">
        <v>80</v>
      </c>
      <c r="H68" s="14">
        <v>0</v>
      </c>
      <c r="I68" s="14">
        <v>80</v>
      </c>
      <c r="J68" s="14">
        <v>84.98</v>
      </c>
      <c r="K68" s="14">
        <v>1.5</v>
      </c>
      <c r="L68" s="14">
        <v>86.48</v>
      </c>
      <c r="M68" s="14">
        <v>74.05</v>
      </c>
      <c r="N68" s="14">
        <v>0</v>
      </c>
      <c r="O68" s="14">
        <v>74.05</v>
      </c>
      <c r="P68" s="14">
        <v>60</v>
      </c>
      <c r="Q68" s="14">
        <v>0</v>
      </c>
      <c r="R68" s="14">
        <v>60</v>
      </c>
      <c r="S68" s="14">
        <v>60</v>
      </c>
      <c r="T68" s="14">
        <v>-5</v>
      </c>
      <c r="U68" s="14">
        <v>55</v>
      </c>
      <c r="V68" s="23">
        <v>82.3125</v>
      </c>
      <c r="W68" s="14">
        <v>64</v>
      </c>
      <c r="X68" s="14">
        <v>56</v>
      </c>
      <c r="Y68" s="14" t="s">
        <v>38</v>
      </c>
      <c r="Z68" s="14">
        <v>133</v>
      </c>
      <c r="AA68" s="31"/>
      <c r="AB68" s="31"/>
      <c r="AC68" s="31"/>
      <c r="AD68" s="14"/>
      <c r="AE68" s="9"/>
    </row>
    <row r="69" ht="27" spans="1:31">
      <c r="A69" s="13" t="s">
        <v>35</v>
      </c>
      <c r="B69" s="14" t="s">
        <v>152</v>
      </c>
      <c r="C69" s="14">
        <v>2024</v>
      </c>
      <c r="D69" s="14" t="str">
        <f>VLOOKUP(F69,[1]sheet!$A$190:$C$322,3,FALSE)</f>
        <v>法学243</v>
      </c>
      <c r="E69" s="14" t="str">
        <f>VLOOKUP(F69,[1]sheet!$A$190:$C$322,2,FALSE)</f>
        <v>2438110148</v>
      </c>
      <c r="F69" s="14" t="s">
        <v>218</v>
      </c>
      <c r="G69" s="14">
        <v>80</v>
      </c>
      <c r="H69" s="14">
        <v>1.25</v>
      </c>
      <c r="I69" s="14">
        <v>81.25</v>
      </c>
      <c r="J69" s="14">
        <v>85.36</v>
      </c>
      <c r="K69" s="14">
        <v>0</v>
      </c>
      <c r="L69" s="14">
        <v>85.36</v>
      </c>
      <c r="M69" s="14">
        <v>78.6</v>
      </c>
      <c r="N69" s="14">
        <v>0</v>
      </c>
      <c r="O69" s="14">
        <v>78.6</v>
      </c>
      <c r="P69" s="14">
        <v>60</v>
      </c>
      <c r="Q69" s="14">
        <v>6</v>
      </c>
      <c r="R69" s="14">
        <v>66</v>
      </c>
      <c r="S69" s="14">
        <v>60</v>
      </c>
      <c r="T69" s="14">
        <v>-2.23</v>
      </c>
      <c r="U69" s="14">
        <v>57.77</v>
      </c>
      <c r="V69" s="23">
        <v>82.2635</v>
      </c>
      <c r="W69" s="14">
        <v>65</v>
      </c>
      <c r="X69" s="14">
        <v>52</v>
      </c>
      <c r="Y69" s="14" t="s">
        <v>38</v>
      </c>
      <c r="Z69" s="14">
        <v>133</v>
      </c>
      <c r="AA69" s="31"/>
      <c r="AB69" s="31"/>
      <c r="AC69" s="31"/>
      <c r="AD69" s="14"/>
      <c r="AE69" s="9"/>
    </row>
    <row r="70" ht="27" spans="1:31">
      <c r="A70" s="13" t="s">
        <v>35</v>
      </c>
      <c r="B70" s="14" t="s">
        <v>152</v>
      </c>
      <c r="C70" s="14">
        <v>2024</v>
      </c>
      <c r="D70" s="14" t="str">
        <f>VLOOKUP(F70,[1]sheet!$A$190:$C$322,3,FALSE)</f>
        <v>法学242</v>
      </c>
      <c r="E70" s="14" t="str">
        <f>VLOOKUP(F70,[1]sheet!$A$190:$C$322,2,FALSE)</f>
        <v>2438110125</v>
      </c>
      <c r="F70" s="14" t="s">
        <v>219</v>
      </c>
      <c r="G70" s="14">
        <v>80</v>
      </c>
      <c r="H70" s="14">
        <v>1.35</v>
      </c>
      <c r="I70" s="14">
        <v>81.35</v>
      </c>
      <c r="J70" s="14">
        <v>81.88</v>
      </c>
      <c r="K70" s="14">
        <v>3.5</v>
      </c>
      <c r="L70" s="14">
        <v>85.38</v>
      </c>
      <c r="M70" s="14">
        <v>82.1</v>
      </c>
      <c r="N70" s="14">
        <v>0</v>
      </c>
      <c r="O70" s="14">
        <v>82.1</v>
      </c>
      <c r="P70" s="14">
        <v>60</v>
      </c>
      <c r="Q70" s="14">
        <v>0</v>
      </c>
      <c r="R70" s="14">
        <v>60</v>
      </c>
      <c r="S70" s="14">
        <v>60</v>
      </c>
      <c r="T70" s="14">
        <v>-5</v>
      </c>
      <c r="U70" s="14">
        <v>55</v>
      </c>
      <c r="V70" s="23">
        <v>82.025</v>
      </c>
      <c r="W70" s="14">
        <v>66</v>
      </c>
      <c r="X70" s="14">
        <v>81</v>
      </c>
      <c r="Y70" s="14" t="s">
        <v>38</v>
      </c>
      <c r="Z70" s="14">
        <v>133</v>
      </c>
      <c r="AA70" s="31"/>
      <c r="AB70" s="31"/>
      <c r="AC70" s="31"/>
      <c r="AD70" s="14"/>
      <c r="AE70" s="9"/>
    </row>
    <row r="71" ht="27" spans="1:31">
      <c r="A71" s="13" t="s">
        <v>35</v>
      </c>
      <c r="B71" s="14" t="s">
        <v>152</v>
      </c>
      <c r="C71" s="14">
        <v>2024</v>
      </c>
      <c r="D71" s="14" t="str">
        <f>VLOOKUP(F71,[1]sheet!$A$190:$C$322,3,FALSE)</f>
        <v>法学242</v>
      </c>
      <c r="E71" s="14" t="str">
        <f>VLOOKUP(F71,[1]sheet!$A$190:$C$322,2,FALSE)</f>
        <v>2438110113</v>
      </c>
      <c r="F71" s="14" t="s">
        <v>220</v>
      </c>
      <c r="G71" s="14">
        <v>80</v>
      </c>
      <c r="H71" s="14">
        <v>0.75</v>
      </c>
      <c r="I71" s="14">
        <v>80.75</v>
      </c>
      <c r="J71" s="14">
        <v>83.26</v>
      </c>
      <c r="K71" s="14">
        <v>1.71</v>
      </c>
      <c r="L71" s="14">
        <v>84.97</v>
      </c>
      <c r="M71" s="14">
        <v>83.7</v>
      </c>
      <c r="N71" s="14">
        <v>0</v>
      </c>
      <c r="O71" s="14">
        <v>83.7</v>
      </c>
      <c r="P71" s="14">
        <v>60</v>
      </c>
      <c r="Q71" s="14">
        <v>0</v>
      </c>
      <c r="R71" s="14">
        <v>60</v>
      </c>
      <c r="S71" s="14">
        <v>60</v>
      </c>
      <c r="T71" s="14">
        <v>-1</v>
      </c>
      <c r="U71" s="14">
        <v>59</v>
      </c>
      <c r="V71" s="23">
        <v>81.9375</v>
      </c>
      <c r="W71" s="14">
        <v>67</v>
      </c>
      <c r="X71" s="14">
        <v>69</v>
      </c>
      <c r="Y71" s="14" t="s">
        <v>38</v>
      </c>
      <c r="Z71" s="14">
        <v>133</v>
      </c>
      <c r="AA71" s="31"/>
      <c r="AB71" s="31"/>
      <c r="AC71" s="31"/>
      <c r="AD71" s="14"/>
      <c r="AE71" s="9"/>
    </row>
    <row r="72" ht="27" spans="1:31">
      <c r="A72" s="13" t="s">
        <v>35</v>
      </c>
      <c r="B72" s="14" t="s">
        <v>152</v>
      </c>
      <c r="C72" s="14">
        <v>2024</v>
      </c>
      <c r="D72" s="14" t="str">
        <f>VLOOKUP(F72,[1]sheet!$A$190:$C$322,3,FALSE)</f>
        <v>法学241</v>
      </c>
      <c r="E72" s="14" t="str">
        <f>VLOOKUP(F72,[1]sheet!$A$190:$C$322,2,FALSE)</f>
        <v>2438110085</v>
      </c>
      <c r="F72" s="14" t="s">
        <v>221</v>
      </c>
      <c r="G72" s="14">
        <v>80</v>
      </c>
      <c r="H72" s="14">
        <v>2.85</v>
      </c>
      <c r="I72" s="14">
        <v>82.85</v>
      </c>
      <c r="J72" s="14">
        <v>84.62</v>
      </c>
      <c r="K72" s="14">
        <v>0</v>
      </c>
      <c r="L72" s="14">
        <v>84.62</v>
      </c>
      <c r="M72" s="14">
        <v>79.9</v>
      </c>
      <c r="N72" s="14">
        <v>0</v>
      </c>
      <c r="O72" s="14">
        <v>79.9</v>
      </c>
      <c r="P72" s="14">
        <v>60</v>
      </c>
      <c r="Q72" s="14">
        <v>0</v>
      </c>
      <c r="R72" s="14">
        <v>60</v>
      </c>
      <c r="S72" s="14">
        <v>60</v>
      </c>
      <c r="T72" s="14">
        <v>-1</v>
      </c>
      <c r="U72" s="14">
        <v>59</v>
      </c>
      <c r="V72" s="23">
        <v>81.695</v>
      </c>
      <c r="W72" s="14">
        <v>68</v>
      </c>
      <c r="X72" s="14">
        <v>58</v>
      </c>
      <c r="Y72" s="14" t="s">
        <v>38</v>
      </c>
      <c r="Z72" s="14">
        <v>133</v>
      </c>
      <c r="AA72" s="31"/>
      <c r="AB72" s="31"/>
      <c r="AC72" s="31"/>
      <c r="AD72" s="14"/>
      <c r="AE72" s="9"/>
    </row>
    <row r="73" ht="27" spans="1:31">
      <c r="A73" s="13" t="s">
        <v>35</v>
      </c>
      <c r="B73" s="14" t="s">
        <v>152</v>
      </c>
      <c r="C73" s="14">
        <v>2024</v>
      </c>
      <c r="D73" s="14" t="str">
        <f>VLOOKUP(F73,[1]sheet!$A$190:$C$322,3,FALSE)</f>
        <v>法学243</v>
      </c>
      <c r="E73" s="14" t="str">
        <f>VLOOKUP(F73,[1]sheet!$A$190:$C$322,2,FALSE)</f>
        <v>2406110171</v>
      </c>
      <c r="F73" s="14" t="s">
        <v>222</v>
      </c>
      <c r="G73" s="14">
        <v>80</v>
      </c>
      <c r="H73" s="14">
        <v>0</v>
      </c>
      <c r="I73" s="14">
        <v>80</v>
      </c>
      <c r="J73" s="14">
        <v>81.1</v>
      </c>
      <c r="K73" s="14">
        <v>4</v>
      </c>
      <c r="L73" s="14">
        <v>85.1</v>
      </c>
      <c r="M73" s="14">
        <v>75.05</v>
      </c>
      <c r="N73" s="14">
        <v>0</v>
      </c>
      <c r="O73" s="14">
        <v>75.05</v>
      </c>
      <c r="P73" s="14">
        <v>60</v>
      </c>
      <c r="Q73" s="14">
        <v>2.5</v>
      </c>
      <c r="R73" s="14">
        <v>62.5</v>
      </c>
      <c r="S73" s="14">
        <v>60</v>
      </c>
      <c r="T73" s="14">
        <v>-1</v>
      </c>
      <c r="U73" s="14">
        <v>59</v>
      </c>
      <c r="V73" s="23">
        <v>81.6525</v>
      </c>
      <c r="W73" s="14">
        <v>69</v>
      </c>
      <c r="X73" s="14">
        <v>93</v>
      </c>
      <c r="Y73" s="14" t="s">
        <v>38</v>
      </c>
      <c r="Z73" s="14">
        <v>133</v>
      </c>
      <c r="AA73" s="31"/>
      <c r="AB73" s="31"/>
      <c r="AC73" s="31"/>
      <c r="AD73" s="14"/>
      <c r="AE73" s="9"/>
    </row>
    <row r="74" ht="27" spans="1:31">
      <c r="A74" s="13" t="s">
        <v>35</v>
      </c>
      <c r="B74" s="14" t="s">
        <v>152</v>
      </c>
      <c r="C74" s="14">
        <v>2024</v>
      </c>
      <c r="D74" s="14" t="str">
        <f>VLOOKUP(F74,[1]sheet!$A$190:$C$322,3,FALSE)</f>
        <v>法学241</v>
      </c>
      <c r="E74" s="14" t="str">
        <f>VLOOKUP(F74,[1]sheet!$A$190:$C$322,2,FALSE)</f>
        <v>2301110061</v>
      </c>
      <c r="F74" s="14" t="s">
        <v>223</v>
      </c>
      <c r="G74" s="14">
        <v>80</v>
      </c>
      <c r="H74" s="14">
        <v>3.25</v>
      </c>
      <c r="I74" s="14">
        <v>83.25</v>
      </c>
      <c r="J74" s="14">
        <v>81.8</v>
      </c>
      <c r="K74" s="14">
        <v>2.5</v>
      </c>
      <c r="L74" s="14">
        <v>84.3</v>
      </c>
      <c r="M74" s="14">
        <v>72</v>
      </c>
      <c r="N74" s="14">
        <v>0</v>
      </c>
      <c r="O74" s="14">
        <v>72</v>
      </c>
      <c r="P74" s="14">
        <v>60</v>
      </c>
      <c r="Q74" s="14">
        <v>5</v>
      </c>
      <c r="R74" s="14">
        <v>65</v>
      </c>
      <c r="S74" s="14">
        <v>60</v>
      </c>
      <c r="T74" s="14">
        <v>5</v>
      </c>
      <c r="U74" s="14">
        <v>65</v>
      </c>
      <c r="V74" s="23">
        <v>81.65</v>
      </c>
      <c r="W74" s="14">
        <v>70</v>
      </c>
      <c r="X74" s="14">
        <v>84</v>
      </c>
      <c r="Y74" s="14" t="s">
        <v>38</v>
      </c>
      <c r="Z74" s="14">
        <v>133</v>
      </c>
      <c r="AA74" s="31"/>
      <c r="AB74" s="31"/>
      <c r="AC74" s="31"/>
      <c r="AD74" s="14"/>
      <c r="AE74" s="9"/>
    </row>
    <row r="75" ht="27" spans="1:31">
      <c r="A75" s="13" t="s">
        <v>35</v>
      </c>
      <c r="B75" s="14" t="s">
        <v>152</v>
      </c>
      <c r="C75" s="14">
        <v>2024</v>
      </c>
      <c r="D75" s="14" t="str">
        <f>VLOOKUP(F75,[1]sheet!$A$190:$C$322,3,FALSE)</f>
        <v>法学242</v>
      </c>
      <c r="E75" s="14" t="str">
        <f>VLOOKUP(F75,[1]sheet!$A$190:$C$322,2,FALSE)</f>
        <v>2438110137</v>
      </c>
      <c r="F75" s="14" t="s">
        <v>224</v>
      </c>
      <c r="G75" s="14">
        <v>80</v>
      </c>
      <c r="H75" s="14">
        <v>0.75</v>
      </c>
      <c r="I75" s="14">
        <v>80.75</v>
      </c>
      <c r="J75" s="14">
        <v>83.54</v>
      </c>
      <c r="K75" s="14">
        <v>2</v>
      </c>
      <c r="L75" s="14">
        <v>85.54</v>
      </c>
      <c r="M75" s="14">
        <v>68.05</v>
      </c>
      <c r="N75" s="14">
        <v>0</v>
      </c>
      <c r="O75" s="14">
        <v>68.05</v>
      </c>
      <c r="P75" s="14">
        <v>60</v>
      </c>
      <c r="Q75" s="14">
        <v>0</v>
      </c>
      <c r="R75" s="14">
        <v>60</v>
      </c>
      <c r="S75" s="14">
        <v>60</v>
      </c>
      <c r="T75" s="14">
        <v>-5</v>
      </c>
      <c r="U75" s="14">
        <v>55</v>
      </c>
      <c r="V75" s="23">
        <v>81.3825</v>
      </c>
      <c r="W75" s="14">
        <v>71</v>
      </c>
      <c r="X75" s="14">
        <v>65</v>
      </c>
      <c r="Y75" s="14" t="s">
        <v>38</v>
      </c>
      <c r="Z75" s="14">
        <v>133</v>
      </c>
      <c r="AA75" s="31"/>
      <c r="AB75" s="31"/>
      <c r="AC75" s="31"/>
      <c r="AD75" s="14"/>
      <c r="AE75" s="9"/>
    </row>
    <row r="76" ht="27" spans="1:31">
      <c r="A76" s="13" t="s">
        <v>35</v>
      </c>
      <c r="B76" s="14" t="s">
        <v>152</v>
      </c>
      <c r="C76" s="14">
        <v>2024</v>
      </c>
      <c r="D76" s="14" t="str">
        <f>VLOOKUP(F76,[1]sheet!$A$190:$C$322,3,FALSE)</f>
        <v>法学244</v>
      </c>
      <c r="E76" s="14" t="str">
        <f>VLOOKUP(F76,[1]sheet!$A$190:$C$322,2,FALSE)</f>
        <v>2438110166</v>
      </c>
      <c r="F76" s="14" t="s">
        <v>225</v>
      </c>
      <c r="G76" s="14">
        <v>80</v>
      </c>
      <c r="H76" s="14">
        <v>4.275</v>
      </c>
      <c r="I76" s="14">
        <v>84.275</v>
      </c>
      <c r="J76" s="14">
        <v>82.2</v>
      </c>
      <c r="K76" s="14">
        <v>1.5</v>
      </c>
      <c r="L76" s="14">
        <v>83.7</v>
      </c>
      <c r="M76" s="14">
        <v>79.55</v>
      </c>
      <c r="N76" s="14">
        <v>0</v>
      </c>
      <c r="O76" s="14">
        <v>79.55</v>
      </c>
      <c r="P76" s="14">
        <v>60</v>
      </c>
      <c r="Q76" s="14">
        <v>0</v>
      </c>
      <c r="R76" s="14">
        <v>60</v>
      </c>
      <c r="S76" s="14">
        <v>60</v>
      </c>
      <c r="T76" s="14">
        <v>3</v>
      </c>
      <c r="U76" s="14">
        <v>63</v>
      </c>
      <c r="V76" s="23">
        <v>81.33</v>
      </c>
      <c r="W76" s="14">
        <v>72</v>
      </c>
      <c r="X76" s="14">
        <v>77</v>
      </c>
      <c r="Y76" s="14" t="s">
        <v>38</v>
      </c>
      <c r="Z76" s="14">
        <v>133</v>
      </c>
      <c r="AA76" s="31"/>
      <c r="AB76" s="31"/>
      <c r="AC76" s="31"/>
      <c r="AD76" s="14"/>
      <c r="AE76" s="9"/>
    </row>
    <row r="77" ht="27" spans="1:31">
      <c r="A77" s="13" t="s">
        <v>35</v>
      </c>
      <c r="B77" s="14" t="s">
        <v>152</v>
      </c>
      <c r="C77" s="14">
        <v>2024</v>
      </c>
      <c r="D77" s="14" t="str">
        <f>VLOOKUP(F77,[1]sheet!$A$190:$C$322,3,FALSE)</f>
        <v>法学243</v>
      </c>
      <c r="E77" s="14" t="str">
        <f>VLOOKUP(F77,[1]sheet!$A$190:$C$322,2,FALSE)</f>
        <v>2438110143</v>
      </c>
      <c r="F77" s="14" t="s">
        <v>226</v>
      </c>
      <c r="G77" s="14">
        <v>80</v>
      </c>
      <c r="H77" s="14">
        <v>0</v>
      </c>
      <c r="I77" s="14">
        <v>80</v>
      </c>
      <c r="J77" s="14">
        <v>84.3</v>
      </c>
      <c r="K77" s="14">
        <v>1.5</v>
      </c>
      <c r="L77" s="14">
        <v>85.8</v>
      </c>
      <c r="M77" s="14">
        <v>60.2</v>
      </c>
      <c r="N77" s="14">
        <v>0</v>
      </c>
      <c r="O77" s="14">
        <v>60.2</v>
      </c>
      <c r="P77" s="14">
        <v>60</v>
      </c>
      <c r="Q77" s="14">
        <v>0</v>
      </c>
      <c r="R77" s="14">
        <v>60</v>
      </c>
      <c r="S77" s="14">
        <v>60</v>
      </c>
      <c r="T77" s="14">
        <v>-3.5</v>
      </c>
      <c r="U77" s="14">
        <v>56.5</v>
      </c>
      <c r="V77" s="23">
        <v>81.185</v>
      </c>
      <c r="W77" s="14">
        <v>73</v>
      </c>
      <c r="X77" s="14">
        <v>61</v>
      </c>
      <c r="Y77" s="14" t="s">
        <v>38</v>
      </c>
      <c r="Z77" s="14">
        <v>133</v>
      </c>
      <c r="AA77" s="31"/>
      <c r="AB77" s="31"/>
      <c r="AC77" s="31"/>
      <c r="AD77" s="14"/>
      <c r="AE77" s="9"/>
    </row>
    <row r="78" ht="27" spans="1:31">
      <c r="A78" s="13" t="s">
        <v>35</v>
      </c>
      <c r="B78" s="14" t="s">
        <v>152</v>
      </c>
      <c r="C78" s="14">
        <v>2024</v>
      </c>
      <c r="D78" s="14" t="str">
        <f>VLOOKUP(F78,[1]sheet!$A$190:$C$322,3,FALSE)</f>
        <v>法学243</v>
      </c>
      <c r="E78" s="14" t="str">
        <f>VLOOKUP(F78,[1]sheet!$A$190:$C$322,2,FALSE)</f>
        <v>2438110141</v>
      </c>
      <c r="F78" s="14" t="s">
        <v>227</v>
      </c>
      <c r="G78" s="14">
        <v>80</v>
      </c>
      <c r="H78" s="14">
        <v>0.85</v>
      </c>
      <c r="I78" s="14">
        <v>80.85</v>
      </c>
      <c r="J78" s="14">
        <v>81.86</v>
      </c>
      <c r="K78" s="14">
        <v>2</v>
      </c>
      <c r="L78" s="14">
        <v>83.86</v>
      </c>
      <c r="M78" s="14">
        <v>82.25</v>
      </c>
      <c r="N78" s="14">
        <v>0</v>
      </c>
      <c r="O78" s="14">
        <v>82.25</v>
      </c>
      <c r="P78" s="14">
        <v>60</v>
      </c>
      <c r="Q78" s="14">
        <v>0</v>
      </c>
      <c r="R78" s="14">
        <v>60</v>
      </c>
      <c r="S78" s="14">
        <v>60</v>
      </c>
      <c r="T78" s="14">
        <v>1</v>
      </c>
      <c r="U78" s="14">
        <v>61</v>
      </c>
      <c r="V78" s="23">
        <v>81.1425</v>
      </c>
      <c r="W78" s="14">
        <v>74</v>
      </c>
      <c r="X78" s="14">
        <v>82</v>
      </c>
      <c r="Y78" s="14" t="s">
        <v>38</v>
      </c>
      <c r="Z78" s="14">
        <v>133</v>
      </c>
      <c r="AA78" s="31"/>
      <c r="AB78" s="31"/>
      <c r="AC78" s="31"/>
      <c r="AD78" s="14"/>
      <c r="AE78" s="9"/>
    </row>
    <row r="79" ht="27" spans="1:31">
      <c r="A79" s="13" t="s">
        <v>35</v>
      </c>
      <c r="B79" s="14" t="s">
        <v>152</v>
      </c>
      <c r="C79" s="14">
        <v>2024</v>
      </c>
      <c r="D79" s="14" t="str">
        <f>VLOOKUP(F79,[1]sheet!$A$190:$C$322,3,FALSE)</f>
        <v>法学242</v>
      </c>
      <c r="E79" s="14" t="str">
        <f>VLOOKUP(F79,[1]sheet!$A$190:$C$322,2,FALSE)</f>
        <v>2438110124</v>
      </c>
      <c r="F79" s="14" t="s">
        <v>228</v>
      </c>
      <c r="G79" s="14">
        <v>80</v>
      </c>
      <c r="H79" s="14">
        <v>6.95</v>
      </c>
      <c r="I79" s="14">
        <v>86.95</v>
      </c>
      <c r="J79" s="14">
        <v>82.26</v>
      </c>
      <c r="K79" s="14">
        <v>0</v>
      </c>
      <c r="L79" s="14">
        <v>82.26</v>
      </c>
      <c r="M79" s="14">
        <v>76.05</v>
      </c>
      <c r="N79" s="14">
        <v>0</v>
      </c>
      <c r="O79" s="14">
        <v>76.05</v>
      </c>
      <c r="P79" s="14">
        <v>60</v>
      </c>
      <c r="Q79" s="14">
        <v>3</v>
      </c>
      <c r="R79" s="14">
        <v>63</v>
      </c>
      <c r="S79" s="14">
        <v>60</v>
      </c>
      <c r="T79" s="14">
        <v>15</v>
      </c>
      <c r="U79" s="14">
        <v>75</v>
      </c>
      <c r="V79" s="23">
        <v>81.0925</v>
      </c>
      <c r="W79" s="14">
        <v>75</v>
      </c>
      <c r="X79" s="14">
        <v>75</v>
      </c>
      <c r="Y79" s="14" t="s">
        <v>38</v>
      </c>
      <c r="Z79" s="14">
        <v>133</v>
      </c>
      <c r="AA79" s="31"/>
      <c r="AB79" s="31"/>
      <c r="AC79" s="31"/>
      <c r="AD79" s="14"/>
      <c r="AE79" s="9"/>
    </row>
    <row r="80" ht="27" spans="1:31">
      <c r="A80" s="13" t="s">
        <v>35</v>
      </c>
      <c r="B80" s="14" t="s">
        <v>152</v>
      </c>
      <c r="C80" s="14">
        <v>2024</v>
      </c>
      <c r="D80" s="14" t="str">
        <f>VLOOKUP(F80,[1]sheet!$A$190:$C$322,3,FALSE)</f>
        <v>法学241</v>
      </c>
      <c r="E80" s="14" t="str">
        <f>VLOOKUP(F80,[1]sheet!$A$190:$C$322,2,FALSE)</f>
        <v>2438110108</v>
      </c>
      <c r="F80" s="14" t="s">
        <v>229</v>
      </c>
      <c r="G80" s="14">
        <v>80</v>
      </c>
      <c r="H80" s="14">
        <v>3.35</v>
      </c>
      <c r="I80" s="14">
        <v>83.35</v>
      </c>
      <c r="J80" s="14">
        <v>83.52</v>
      </c>
      <c r="K80" s="14">
        <v>1.5</v>
      </c>
      <c r="L80" s="14">
        <v>85.02</v>
      </c>
      <c r="M80" s="14">
        <v>53.15</v>
      </c>
      <c r="N80" s="14">
        <v>0</v>
      </c>
      <c r="O80" s="14">
        <v>53.15</v>
      </c>
      <c r="P80" s="14">
        <v>60</v>
      </c>
      <c r="Q80" s="14">
        <v>0</v>
      </c>
      <c r="R80" s="14">
        <v>60</v>
      </c>
      <c r="S80" s="14">
        <v>60</v>
      </c>
      <c r="T80" s="14">
        <v>5</v>
      </c>
      <c r="U80" s="14">
        <v>65</v>
      </c>
      <c r="V80" s="23">
        <v>81.0075</v>
      </c>
      <c r="W80" s="14">
        <v>76</v>
      </c>
      <c r="X80" s="14">
        <v>66</v>
      </c>
      <c r="Y80" s="14" t="s">
        <v>38</v>
      </c>
      <c r="Z80" s="14">
        <v>133</v>
      </c>
      <c r="AA80" s="31"/>
      <c r="AB80" s="31"/>
      <c r="AC80" s="31"/>
      <c r="AD80" s="14"/>
      <c r="AE80" s="9"/>
    </row>
    <row r="81" ht="27" spans="1:31">
      <c r="A81" s="13" t="s">
        <v>35</v>
      </c>
      <c r="B81" s="14" t="s">
        <v>152</v>
      </c>
      <c r="C81" s="14">
        <v>2024</v>
      </c>
      <c r="D81" s="14" t="str">
        <f>VLOOKUP(F81,[1]sheet!$A$190:$C$322,3,FALSE)</f>
        <v>法学242</v>
      </c>
      <c r="E81" s="14" t="str">
        <f>VLOOKUP(F81,[1]sheet!$A$190:$C$322,2,FALSE)</f>
        <v>2438110126</v>
      </c>
      <c r="F81" s="14" t="s">
        <v>230</v>
      </c>
      <c r="G81" s="14">
        <v>80</v>
      </c>
      <c r="H81" s="14">
        <v>13.725</v>
      </c>
      <c r="I81" s="14">
        <v>93.725</v>
      </c>
      <c r="J81" s="14">
        <v>81.06</v>
      </c>
      <c r="K81" s="14">
        <v>0</v>
      </c>
      <c r="L81" s="14">
        <v>81.06</v>
      </c>
      <c r="M81" s="14">
        <v>79.25</v>
      </c>
      <c r="N81" s="14">
        <v>0</v>
      </c>
      <c r="O81" s="14">
        <v>79.25</v>
      </c>
      <c r="P81" s="14">
        <v>60</v>
      </c>
      <c r="Q81" s="14">
        <v>0</v>
      </c>
      <c r="R81" s="14">
        <v>60</v>
      </c>
      <c r="S81" s="14">
        <v>60</v>
      </c>
      <c r="T81" s="14">
        <v>15</v>
      </c>
      <c r="U81" s="14">
        <v>75</v>
      </c>
      <c r="V81" s="23">
        <v>80.88</v>
      </c>
      <c r="W81" s="14">
        <v>77</v>
      </c>
      <c r="X81" s="14">
        <v>95</v>
      </c>
      <c r="Y81" s="14" t="s">
        <v>38</v>
      </c>
      <c r="Z81" s="14">
        <v>133</v>
      </c>
      <c r="AA81" s="31"/>
      <c r="AB81" s="31"/>
      <c r="AC81" s="31"/>
      <c r="AD81" s="14"/>
      <c r="AE81" s="9"/>
    </row>
    <row r="82" ht="27" spans="1:31">
      <c r="A82" s="13" t="s">
        <v>35</v>
      </c>
      <c r="B82" s="14" t="s">
        <v>152</v>
      </c>
      <c r="C82" s="14">
        <v>2024</v>
      </c>
      <c r="D82" s="14" t="str">
        <f>VLOOKUP(F82,[1]sheet!$A$190:$C$322,3,FALSE)</f>
        <v>法学242</v>
      </c>
      <c r="E82" s="14" t="str">
        <f>VLOOKUP(F82,[1]sheet!$A$190:$C$322,2,FALSE)</f>
        <v>2438110130</v>
      </c>
      <c r="F82" s="14" t="s">
        <v>231</v>
      </c>
      <c r="G82" s="14">
        <v>80</v>
      </c>
      <c r="H82" s="14">
        <v>1.5</v>
      </c>
      <c r="I82" s="14">
        <v>81.5</v>
      </c>
      <c r="J82" s="14">
        <v>83.84</v>
      </c>
      <c r="K82" s="14">
        <v>1</v>
      </c>
      <c r="L82" s="14">
        <v>84.84</v>
      </c>
      <c r="M82" s="14">
        <v>65.3</v>
      </c>
      <c r="N82" s="14">
        <v>0</v>
      </c>
      <c r="O82" s="14">
        <v>65.3</v>
      </c>
      <c r="P82" s="14">
        <v>60</v>
      </c>
      <c r="Q82" s="14">
        <v>0</v>
      </c>
      <c r="R82" s="14">
        <v>60</v>
      </c>
      <c r="S82" s="14">
        <v>60</v>
      </c>
      <c r="T82" s="14">
        <v>-5</v>
      </c>
      <c r="U82" s="14">
        <v>55</v>
      </c>
      <c r="V82" s="23">
        <v>80.795</v>
      </c>
      <c r="W82" s="14">
        <v>78</v>
      </c>
      <c r="X82" s="14">
        <v>63</v>
      </c>
      <c r="Y82" s="14" t="s">
        <v>38</v>
      </c>
      <c r="Z82" s="14">
        <v>133</v>
      </c>
      <c r="AA82" s="31"/>
      <c r="AB82" s="31"/>
      <c r="AC82" s="31"/>
      <c r="AD82" s="14"/>
      <c r="AE82" s="9"/>
    </row>
    <row r="83" ht="27" spans="1:31">
      <c r="A83" s="13" t="s">
        <v>35</v>
      </c>
      <c r="B83" s="14" t="s">
        <v>152</v>
      </c>
      <c r="C83" s="14">
        <v>2024</v>
      </c>
      <c r="D83" s="14" t="str">
        <f>VLOOKUP(F83,[1]sheet!$A$190:$C$322,3,FALSE)</f>
        <v>法学241</v>
      </c>
      <c r="E83" s="14" t="str">
        <f>VLOOKUP(F83,[1]sheet!$A$190:$C$322,2,FALSE)</f>
        <v>2438110106</v>
      </c>
      <c r="F83" s="14" t="s">
        <v>232</v>
      </c>
      <c r="G83" s="14">
        <v>80</v>
      </c>
      <c r="H83" s="14">
        <v>1.2</v>
      </c>
      <c r="I83" s="14">
        <v>81.2</v>
      </c>
      <c r="J83" s="14">
        <v>81.24</v>
      </c>
      <c r="K83" s="14">
        <v>2</v>
      </c>
      <c r="L83" s="14">
        <v>83.24</v>
      </c>
      <c r="M83" s="14">
        <v>88.9</v>
      </c>
      <c r="N83" s="14">
        <v>0</v>
      </c>
      <c r="O83" s="14">
        <v>88.9</v>
      </c>
      <c r="P83" s="14">
        <v>60</v>
      </c>
      <c r="Q83" s="14">
        <v>0</v>
      </c>
      <c r="R83" s="14">
        <v>60</v>
      </c>
      <c r="S83" s="14">
        <v>60</v>
      </c>
      <c r="T83" s="14">
        <v>-5</v>
      </c>
      <c r="U83" s="14">
        <v>55</v>
      </c>
      <c r="V83" s="23">
        <v>80.745</v>
      </c>
      <c r="W83" s="14">
        <v>79</v>
      </c>
      <c r="X83" s="14">
        <v>90</v>
      </c>
      <c r="Y83" s="14" t="s">
        <v>38</v>
      </c>
      <c r="Z83" s="14">
        <v>133</v>
      </c>
      <c r="AA83" s="31"/>
      <c r="AB83" s="31"/>
      <c r="AC83" s="31"/>
      <c r="AD83" s="14"/>
      <c r="AE83" s="9"/>
    </row>
    <row r="84" ht="27" spans="1:31">
      <c r="A84" s="13" t="s">
        <v>35</v>
      </c>
      <c r="B84" s="14" t="s">
        <v>152</v>
      </c>
      <c r="C84" s="14">
        <v>2024</v>
      </c>
      <c r="D84" s="14" t="str">
        <f>VLOOKUP(F84,[1]sheet!$A$190:$C$322,3,FALSE)</f>
        <v>法学243</v>
      </c>
      <c r="E84" s="14" t="str">
        <f>VLOOKUP(F84,[1]sheet!$A$190:$C$322,2,FALSE)</f>
        <v>2438110145</v>
      </c>
      <c r="F84" s="14" t="s">
        <v>233</v>
      </c>
      <c r="G84" s="14">
        <v>80</v>
      </c>
      <c r="H84" s="14">
        <v>3</v>
      </c>
      <c r="I84" s="14">
        <v>83</v>
      </c>
      <c r="J84" s="14">
        <v>82.22</v>
      </c>
      <c r="K84" s="14">
        <v>0.1</v>
      </c>
      <c r="L84" s="14">
        <v>82.32</v>
      </c>
      <c r="M84" s="14">
        <v>79.55</v>
      </c>
      <c r="N84" s="14">
        <v>0</v>
      </c>
      <c r="O84" s="14">
        <v>79.55</v>
      </c>
      <c r="P84" s="14">
        <v>60</v>
      </c>
      <c r="Q84" s="14">
        <v>0</v>
      </c>
      <c r="R84" s="14">
        <v>60</v>
      </c>
      <c r="S84" s="14">
        <v>60</v>
      </c>
      <c r="T84" s="14">
        <v>13.86</v>
      </c>
      <c r="U84" s="14">
        <v>73.86</v>
      </c>
      <c r="V84" s="23">
        <v>80.7105</v>
      </c>
      <c r="W84" s="14">
        <v>80</v>
      </c>
      <c r="X84" s="14">
        <v>76</v>
      </c>
      <c r="Y84" s="14" t="s">
        <v>38</v>
      </c>
      <c r="Z84" s="14">
        <v>133</v>
      </c>
      <c r="AA84" s="31"/>
      <c r="AB84" s="31"/>
      <c r="AC84" s="31"/>
      <c r="AD84" s="14"/>
      <c r="AE84" s="9"/>
    </row>
    <row r="85" ht="27" spans="1:31">
      <c r="A85" s="13" t="s">
        <v>35</v>
      </c>
      <c r="B85" s="14" t="s">
        <v>152</v>
      </c>
      <c r="C85" s="14">
        <v>2024</v>
      </c>
      <c r="D85" s="14" t="str">
        <f>VLOOKUP(F85,[1]sheet!$A$190:$C$322,3,FALSE)</f>
        <v>法学243</v>
      </c>
      <c r="E85" s="14" t="str">
        <f>VLOOKUP(F85,[1]sheet!$A$190:$C$322,2,FALSE)</f>
        <v>2438110153</v>
      </c>
      <c r="F85" s="14" t="s">
        <v>234</v>
      </c>
      <c r="G85" s="14">
        <v>80</v>
      </c>
      <c r="H85" s="14">
        <v>0</v>
      </c>
      <c r="I85" s="14">
        <v>80</v>
      </c>
      <c r="J85" s="14">
        <v>83.52</v>
      </c>
      <c r="K85" s="14">
        <v>0</v>
      </c>
      <c r="L85" s="14">
        <v>83.52</v>
      </c>
      <c r="M85" s="14">
        <v>78.55</v>
      </c>
      <c r="N85" s="14">
        <v>0</v>
      </c>
      <c r="O85" s="14">
        <v>78.55</v>
      </c>
      <c r="P85" s="14">
        <v>60</v>
      </c>
      <c r="Q85" s="14">
        <v>0</v>
      </c>
      <c r="R85" s="14">
        <v>60</v>
      </c>
      <c r="S85" s="14">
        <v>60</v>
      </c>
      <c r="T85" s="14">
        <v>0</v>
      </c>
      <c r="U85" s="14">
        <v>60</v>
      </c>
      <c r="V85" s="23">
        <v>80.5675</v>
      </c>
      <c r="W85" s="14">
        <v>81</v>
      </c>
      <c r="X85" s="14">
        <v>66</v>
      </c>
      <c r="Y85" s="14" t="s">
        <v>235</v>
      </c>
      <c r="Z85" s="14">
        <v>133</v>
      </c>
      <c r="AA85" s="31"/>
      <c r="AB85" s="31"/>
      <c r="AC85" s="31"/>
      <c r="AD85" s="14"/>
      <c r="AE85" s="9"/>
    </row>
    <row r="86" ht="27" spans="1:31">
      <c r="A86" s="13" t="s">
        <v>35</v>
      </c>
      <c r="B86" s="14" t="s">
        <v>152</v>
      </c>
      <c r="C86" s="14">
        <v>2024</v>
      </c>
      <c r="D86" s="14" t="s">
        <v>236</v>
      </c>
      <c r="E86" s="14">
        <v>2434110303</v>
      </c>
      <c r="F86" s="14" t="s">
        <v>237</v>
      </c>
      <c r="G86" s="14">
        <v>80</v>
      </c>
      <c r="H86" s="14">
        <v>2.45</v>
      </c>
      <c r="I86" s="14">
        <v>82.45</v>
      </c>
      <c r="J86" s="14">
        <v>81.22</v>
      </c>
      <c r="K86" s="14">
        <v>2</v>
      </c>
      <c r="L86" s="14">
        <v>83.22</v>
      </c>
      <c r="M86" s="14">
        <v>77.15</v>
      </c>
      <c r="N86" s="14">
        <v>0</v>
      </c>
      <c r="O86" s="14">
        <v>77.15</v>
      </c>
      <c r="P86" s="14">
        <v>60</v>
      </c>
      <c r="Q86" s="14">
        <v>0</v>
      </c>
      <c r="R86" s="14">
        <v>60</v>
      </c>
      <c r="S86" s="14">
        <v>60</v>
      </c>
      <c r="T86" s="14">
        <v>1</v>
      </c>
      <c r="U86" s="14">
        <v>61</v>
      </c>
      <c r="V86" s="23">
        <v>80.5675</v>
      </c>
      <c r="W86" s="14">
        <v>81</v>
      </c>
      <c r="X86" s="14">
        <v>91</v>
      </c>
      <c r="Y86" s="14" t="s">
        <v>38</v>
      </c>
      <c r="Z86" s="14">
        <v>133</v>
      </c>
      <c r="AA86" s="31"/>
      <c r="AB86" s="31"/>
      <c r="AC86" s="31"/>
      <c r="AD86" s="14"/>
      <c r="AE86" s="9"/>
    </row>
    <row r="87" ht="27" spans="1:31">
      <c r="A87" s="13" t="s">
        <v>35</v>
      </c>
      <c r="B87" s="14" t="s">
        <v>152</v>
      </c>
      <c r="C87" s="14">
        <v>2024</v>
      </c>
      <c r="D87" s="14" t="str">
        <f>VLOOKUP(F87,[1]sheet!$A$190:$C$322,3,FALSE)</f>
        <v>法学241</v>
      </c>
      <c r="E87" s="14" t="str">
        <f>VLOOKUP(F87,[1]sheet!$A$190:$C$322,2,FALSE)</f>
        <v>2438110084G</v>
      </c>
      <c r="F87" s="14" t="s">
        <v>238</v>
      </c>
      <c r="G87" s="14">
        <v>80</v>
      </c>
      <c r="H87" s="14">
        <v>0.5</v>
      </c>
      <c r="I87" s="14">
        <v>80.5</v>
      </c>
      <c r="J87" s="14">
        <v>82.803</v>
      </c>
      <c r="K87" s="14">
        <v>2</v>
      </c>
      <c r="L87" s="14">
        <v>84.803</v>
      </c>
      <c r="M87" s="14">
        <v>60</v>
      </c>
      <c r="N87" s="14">
        <v>0</v>
      </c>
      <c r="O87" s="14">
        <v>60</v>
      </c>
      <c r="P87" s="14">
        <v>60</v>
      </c>
      <c r="Q87" s="14">
        <v>0</v>
      </c>
      <c r="R87" s="14">
        <v>60</v>
      </c>
      <c r="S87" s="14">
        <v>60</v>
      </c>
      <c r="T87" s="14">
        <v>-5</v>
      </c>
      <c r="U87" s="14">
        <v>55</v>
      </c>
      <c r="V87" s="23">
        <v>80.40225</v>
      </c>
      <c r="W87" s="14">
        <v>83</v>
      </c>
      <c r="X87" s="14">
        <v>73</v>
      </c>
      <c r="Y87" s="14" t="s">
        <v>38</v>
      </c>
      <c r="Z87" s="14">
        <v>133</v>
      </c>
      <c r="AA87" s="31"/>
      <c r="AB87" s="31"/>
      <c r="AC87" s="31"/>
      <c r="AD87" s="14"/>
      <c r="AE87" s="9"/>
    </row>
    <row r="88" ht="27" spans="1:31">
      <c r="A88" s="13" t="s">
        <v>35</v>
      </c>
      <c r="B88" s="14" t="s">
        <v>152</v>
      </c>
      <c r="C88" s="14">
        <v>2024</v>
      </c>
      <c r="D88" s="14" t="str">
        <f>VLOOKUP(F88,[1]sheet!$A$190:$C$322,3,FALSE)</f>
        <v>法学244</v>
      </c>
      <c r="E88" s="14" t="str">
        <f>VLOOKUP(F88,[1]sheet!$A$190:$C$322,2,FALSE)</f>
        <v>2438110185</v>
      </c>
      <c r="F88" s="14" t="s">
        <v>239</v>
      </c>
      <c r="G88" s="14">
        <v>80</v>
      </c>
      <c r="H88" s="14">
        <v>5.225</v>
      </c>
      <c r="I88" s="14">
        <v>85.225</v>
      </c>
      <c r="J88" s="14">
        <v>81.1</v>
      </c>
      <c r="K88" s="14">
        <v>0</v>
      </c>
      <c r="L88" s="14">
        <v>81.1</v>
      </c>
      <c r="M88" s="14">
        <v>71.2</v>
      </c>
      <c r="N88" s="14">
        <v>0</v>
      </c>
      <c r="O88" s="14">
        <v>71.2</v>
      </c>
      <c r="P88" s="14">
        <v>60</v>
      </c>
      <c r="Q88" s="14">
        <v>0</v>
      </c>
      <c r="R88" s="14">
        <v>60</v>
      </c>
      <c r="S88" s="14">
        <v>60</v>
      </c>
      <c r="T88" s="14">
        <v>29</v>
      </c>
      <c r="U88" s="14">
        <v>89</v>
      </c>
      <c r="V88" s="23">
        <v>80.3575</v>
      </c>
      <c r="W88" s="14">
        <v>84</v>
      </c>
      <c r="X88" s="14">
        <v>93</v>
      </c>
      <c r="Y88" s="14" t="s">
        <v>38</v>
      </c>
      <c r="Z88" s="14">
        <v>133</v>
      </c>
      <c r="AA88" s="31"/>
      <c r="AB88" s="31"/>
      <c r="AC88" s="31"/>
      <c r="AD88" s="14"/>
      <c r="AE88" s="9"/>
    </row>
    <row r="89" ht="27" spans="1:31">
      <c r="A89" s="13" t="s">
        <v>35</v>
      </c>
      <c r="B89" s="14" t="s">
        <v>152</v>
      </c>
      <c r="C89" s="14">
        <v>2024</v>
      </c>
      <c r="D89" s="14" t="str">
        <f>VLOOKUP(F89,[1]sheet!$A$190:$C$322,3,FALSE)</f>
        <v>法学242</v>
      </c>
      <c r="E89" s="14" t="str">
        <f>VLOOKUP(F89,[1]sheet!$A$190:$C$322,2,FALSE)</f>
        <v>2438110121</v>
      </c>
      <c r="F89" s="14" t="s">
        <v>240</v>
      </c>
      <c r="G89" s="14">
        <v>80</v>
      </c>
      <c r="H89" s="14">
        <v>3.5</v>
      </c>
      <c r="I89" s="14">
        <v>83.5</v>
      </c>
      <c r="J89" s="14">
        <v>82.04</v>
      </c>
      <c r="K89" s="14">
        <v>1</v>
      </c>
      <c r="L89" s="14">
        <v>83.04</v>
      </c>
      <c r="M89" s="14">
        <v>57.5</v>
      </c>
      <c r="N89" s="14">
        <v>0</v>
      </c>
      <c r="O89" s="14">
        <v>57.5</v>
      </c>
      <c r="P89" s="14">
        <v>60</v>
      </c>
      <c r="Q89" s="14">
        <v>0</v>
      </c>
      <c r="R89" s="14">
        <v>60</v>
      </c>
      <c r="S89" s="14">
        <v>60</v>
      </c>
      <c r="T89" s="14">
        <v>15</v>
      </c>
      <c r="U89" s="14">
        <v>75</v>
      </c>
      <c r="V89" s="23">
        <v>80.255</v>
      </c>
      <c r="W89" s="14">
        <v>85</v>
      </c>
      <c r="X89" s="14">
        <v>79</v>
      </c>
      <c r="Y89" s="14" t="s">
        <v>235</v>
      </c>
      <c r="Z89" s="14">
        <v>133</v>
      </c>
      <c r="AA89" s="31"/>
      <c r="AB89" s="31"/>
      <c r="AC89" s="31"/>
      <c r="AD89" s="14"/>
      <c r="AE89" s="9"/>
    </row>
    <row r="90" ht="27" spans="1:31">
      <c r="A90" s="13" t="s">
        <v>35</v>
      </c>
      <c r="B90" s="14" t="s">
        <v>152</v>
      </c>
      <c r="C90" s="14">
        <v>2024</v>
      </c>
      <c r="D90" s="14" t="str">
        <f>VLOOKUP(F90,[1]sheet!$A$190:$C$322,3,FALSE)</f>
        <v>法学241</v>
      </c>
      <c r="E90" s="14" t="str">
        <f>VLOOKUP(F90,[1]sheet!$A$190:$C$322,2,FALSE)</f>
        <v>2438110101G</v>
      </c>
      <c r="F90" s="14" t="s">
        <v>241</v>
      </c>
      <c r="G90" s="14">
        <v>80</v>
      </c>
      <c r="H90" s="14">
        <v>3.75</v>
      </c>
      <c r="I90" s="14">
        <v>83.75</v>
      </c>
      <c r="J90" s="14">
        <v>82.1964</v>
      </c>
      <c r="K90" s="14">
        <v>0</v>
      </c>
      <c r="L90" s="14">
        <v>82.1964</v>
      </c>
      <c r="M90" s="14">
        <v>79.5</v>
      </c>
      <c r="N90" s="14">
        <v>0</v>
      </c>
      <c r="O90" s="14">
        <v>79.5</v>
      </c>
      <c r="P90" s="14">
        <v>60</v>
      </c>
      <c r="Q90" s="14">
        <v>0</v>
      </c>
      <c r="R90" s="14">
        <v>60</v>
      </c>
      <c r="S90" s="14">
        <v>60</v>
      </c>
      <c r="T90" s="14">
        <v>5</v>
      </c>
      <c r="U90" s="14">
        <v>65</v>
      </c>
      <c r="V90" s="23">
        <v>80.2473</v>
      </c>
      <c r="W90" s="14">
        <v>86</v>
      </c>
      <c r="X90" s="14">
        <v>78</v>
      </c>
      <c r="Y90" s="14" t="s">
        <v>38</v>
      </c>
      <c r="Z90" s="14">
        <v>133</v>
      </c>
      <c r="AA90" s="31"/>
      <c r="AB90" s="31"/>
      <c r="AC90" s="31"/>
      <c r="AD90" s="14"/>
      <c r="AE90" s="9"/>
    </row>
    <row r="91" ht="27" spans="1:31">
      <c r="A91" s="13" t="s">
        <v>35</v>
      </c>
      <c r="B91" s="14" t="s">
        <v>152</v>
      </c>
      <c r="C91" s="14">
        <v>2024</v>
      </c>
      <c r="D91" s="14" t="str">
        <f>VLOOKUP(F91,[1]sheet!$A$190:$C$322,3,FALSE)</f>
        <v>法学242</v>
      </c>
      <c r="E91" s="14" t="str">
        <f>VLOOKUP(F91,[1]sheet!$A$190:$C$322,2,FALSE)</f>
        <v>2438110114</v>
      </c>
      <c r="F91" s="14" t="s">
        <v>242</v>
      </c>
      <c r="G91" s="14">
        <v>80</v>
      </c>
      <c r="H91" s="14">
        <v>4.1</v>
      </c>
      <c r="I91" s="14">
        <v>84.1</v>
      </c>
      <c r="J91" s="14">
        <v>81.96</v>
      </c>
      <c r="K91" s="14">
        <v>0</v>
      </c>
      <c r="L91" s="14">
        <v>81.96</v>
      </c>
      <c r="M91" s="14">
        <v>64.65</v>
      </c>
      <c r="N91" s="14">
        <v>0</v>
      </c>
      <c r="O91" s="14">
        <v>64.65</v>
      </c>
      <c r="P91" s="14">
        <v>60</v>
      </c>
      <c r="Q91" s="14">
        <v>0</v>
      </c>
      <c r="R91" s="14">
        <v>60</v>
      </c>
      <c r="S91" s="14">
        <v>60</v>
      </c>
      <c r="T91" s="14">
        <v>19</v>
      </c>
      <c r="U91" s="14">
        <v>79</v>
      </c>
      <c r="V91" s="23">
        <v>80.0625</v>
      </c>
      <c r="W91" s="14">
        <v>87</v>
      </c>
      <c r="X91" s="14">
        <v>80</v>
      </c>
      <c r="Y91" s="14" t="s">
        <v>38</v>
      </c>
      <c r="Z91" s="14">
        <v>133</v>
      </c>
      <c r="AA91" s="31"/>
      <c r="AB91" s="31"/>
      <c r="AC91" s="31"/>
      <c r="AD91" s="14"/>
      <c r="AE91" s="9"/>
    </row>
    <row r="92" ht="27" spans="1:31">
      <c r="A92" s="13" t="s">
        <v>35</v>
      </c>
      <c r="B92" s="14" t="s">
        <v>152</v>
      </c>
      <c r="C92" s="14">
        <v>2024</v>
      </c>
      <c r="D92" s="14" t="str">
        <f>VLOOKUP(F92,[1]sheet!$A$190:$C$322,3,FALSE)</f>
        <v>法学242</v>
      </c>
      <c r="E92" s="14" t="str">
        <f>VLOOKUP(F92,[1]sheet!$A$190:$C$322,2,FALSE)</f>
        <v>2438110122</v>
      </c>
      <c r="F92" s="14" t="s">
        <v>243</v>
      </c>
      <c r="G92" s="14">
        <v>80</v>
      </c>
      <c r="H92" s="14">
        <v>0.75</v>
      </c>
      <c r="I92" s="14">
        <v>80.75</v>
      </c>
      <c r="J92" s="14">
        <v>81.04</v>
      </c>
      <c r="K92" s="14">
        <v>1.5</v>
      </c>
      <c r="L92" s="14">
        <v>82.54</v>
      </c>
      <c r="M92" s="14">
        <v>82.75</v>
      </c>
      <c r="N92" s="14">
        <v>0</v>
      </c>
      <c r="O92" s="14">
        <v>82.75</v>
      </c>
      <c r="P92" s="14">
        <v>60</v>
      </c>
      <c r="Q92" s="14">
        <v>0</v>
      </c>
      <c r="R92" s="14">
        <v>60</v>
      </c>
      <c r="S92" s="14">
        <v>60</v>
      </c>
      <c r="T92" s="14">
        <v>-3</v>
      </c>
      <c r="U92" s="14">
        <v>57</v>
      </c>
      <c r="V92" s="23">
        <v>79.9675</v>
      </c>
      <c r="W92" s="14">
        <v>88</v>
      </c>
      <c r="X92" s="14">
        <v>96</v>
      </c>
      <c r="Y92" s="14" t="s">
        <v>38</v>
      </c>
      <c r="Z92" s="14">
        <v>133</v>
      </c>
      <c r="AA92" s="31"/>
      <c r="AB92" s="31"/>
      <c r="AC92" s="31"/>
      <c r="AD92" s="14"/>
      <c r="AE92" s="9"/>
    </row>
    <row r="93" ht="27" spans="1:31">
      <c r="A93" s="13" t="s">
        <v>35</v>
      </c>
      <c r="B93" s="14" t="s">
        <v>152</v>
      </c>
      <c r="C93" s="14">
        <v>2024</v>
      </c>
      <c r="D93" s="14" t="str">
        <f>VLOOKUP(F93,[1]sheet!$A$190:$C$322,3,FALSE)</f>
        <v>法学241</v>
      </c>
      <c r="E93" s="14" t="str">
        <f>VLOOKUP(F93,[1]sheet!$A$190:$C$322,2,FALSE)</f>
        <v>2438110081</v>
      </c>
      <c r="F93" s="14" t="s">
        <v>244</v>
      </c>
      <c r="G93" s="14">
        <v>80</v>
      </c>
      <c r="H93" s="14">
        <v>0.5</v>
      </c>
      <c r="I93" s="14">
        <v>80.5</v>
      </c>
      <c r="J93" s="14">
        <v>84.32</v>
      </c>
      <c r="K93" s="14">
        <v>0</v>
      </c>
      <c r="L93" s="14">
        <v>84.32</v>
      </c>
      <c r="M93" s="14">
        <v>54.9</v>
      </c>
      <c r="N93" s="14">
        <v>0</v>
      </c>
      <c r="O93" s="14">
        <v>54.9</v>
      </c>
      <c r="P93" s="14">
        <v>60</v>
      </c>
      <c r="Q93" s="14">
        <v>0</v>
      </c>
      <c r="R93" s="14">
        <v>60</v>
      </c>
      <c r="S93" s="14">
        <v>60</v>
      </c>
      <c r="T93" s="14">
        <v>-5</v>
      </c>
      <c r="U93" s="14">
        <v>55</v>
      </c>
      <c r="V93" s="23">
        <v>79.785</v>
      </c>
      <c r="W93" s="14">
        <v>89</v>
      </c>
      <c r="X93" s="14">
        <v>60</v>
      </c>
      <c r="Y93" s="14" t="s">
        <v>38</v>
      </c>
      <c r="Z93" s="14">
        <v>133</v>
      </c>
      <c r="AA93" s="31"/>
      <c r="AB93" s="31"/>
      <c r="AC93" s="31"/>
      <c r="AD93" s="14"/>
      <c r="AE93" s="9"/>
    </row>
    <row r="94" ht="27" spans="1:31">
      <c r="A94" s="13" t="s">
        <v>35</v>
      </c>
      <c r="B94" s="14" t="s">
        <v>152</v>
      </c>
      <c r="C94" s="14">
        <v>2024</v>
      </c>
      <c r="D94" s="14" t="str">
        <f>VLOOKUP(F94,[1]sheet!$A$190:$C$322,3,FALSE)</f>
        <v>法学244</v>
      </c>
      <c r="E94" s="14" t="str">
        <f>VLOOKUP(F94,[1]sheet!$A$190:$C$322,2,FALSE)</f>
        <v>2438110187</v>
      </c>
      <c r="F94" s="14" t="s">
        <v>245</v>
      </c>
      <c r="G94" s="14">
        <v>80</v>
      </c>
      <c r="H94" s="14">
        <v>6.725</v>
      </c>
      <c r="I94" s="14">
        <v>86.725</v>
      </c>
      <c r="J94" s="14">
        <v>81.66</v>
      </c>
      <c r="K94" s="14">
        <v>0</v>
      </c>
      <c r="L94" s="14">
        <v>81.66</v>
      </c>
      <c r="M94" s="14">
        <v>80.6</v>
      </c>
      <c r="N94" s="14">
        <v>0</v>
      </c>
      <c r="O94" s="14">
        <v>80.6</v>
      </c>
      <c r="P94" s="14">
        <v>60</v>
      </c>
      <c r="Q94" s="14">
        <v>0</v>
      </c>
      <c r="R94" s="14">
        <v>60</v>
      </c>
      <c r="S94" s="14">
        <v>60</v>
      </c>
      <c r="T94" s="14">
        <v>-5</v>
      </c>
      <c r="U94" s="14">
        <v>55</v>
      </c>
      <c r="V94" s="23">
        <v>79.6975</v>
      </c>
      <c r="W94" s="14">
        <v>90</v>
      </c>
      <c r="X94" s="14">
        <v>86</v>
      </c>
      <c r="Y94" s="14" t="s">
        <v>38</v>
      </c>
      <c r="Z94" s="14">
        <v>133</v>
      </c>
      <c r="AA94" s="31"/>
      <c r="AB94" s="31"/>
      <c r="AC94" s="31"/>
      <c r="AD94" s="14"/>
      <c r="AE94" s="9"/>
    </row>
    <row r="95" ht="27" spans="1:31">
      <c r="A95" s="13" t="s">
        <v>35</v>
      </c>
      <c r="B95" s="14" t="s">
        <v>152</v>
      </c>
      <c r="C95" s="14">
        <v>2024</v>
      </c>
      <c r="D95" s="14" t="str">
        <f>VLOOKUP(F95,[1]sheet!$A$190:$C$322,3,FALSE)</f>
        <v>法学243</v>
      </c>
      <c r="E95" s="14" t="str">
        <f>VLOOKUP(F95,[1]sheet!$A$190:$C$322,2,FALSE)</f>
        <v>2307110167</v>
      </c>
      <c r="F95" s="14" t="s">
        <v>246</v>
      </c>
      <c r="G95" s="14">
        <v>80</v>
      </c>
      <c r="H95" s="14">
        <v>2.5</v>
      </c>
      <c r="I95" s="14">
        <v>82.5</v>
      </c>
      <c r="J95" s="14">
        <v>79</v>
      </c>
      <c r="K95" s="14">
        <v>2.5</v>
      </c>
      <c r="L95" s="14">
        <v>81.5</v>
      </c>
      <c r="M95" s="14">
        <v>75.5</v>
      </c>
      <c r="N95" s="14">
        <v>0</v>
      </c>
      <c r="O95" s="14">
        <v>75.5</v>
      </c>
      <c r="P95" s="14">
        <v>60</v>
      </c>
      <c r="Q95" s="14">
        <v>0</v>
      </c>
      <c r="R95" s="14">
        <v>60</v>
      </c>
      <c r="S95" s="14">
        <v>60</v>
      </c>
      <c r="T95" s="14">
        <v>10</v>
      </c>
      <c r="U95" s="14">
        <v>70</v>
      </c>
      <c r="V95" s="23">
        <v>79.65</v>
      </c>
      <c r="W95" s="14">
        <v>91</v>
      </c>
      <c r="X95" s="14">
        <v>107</v>
      </c>
      <c r="Y95" s="14" t="s">
        <v>38</v>
      </c>
      <c r="Z95" s="14">
        <v>133</v>
      </c>
      <c r="AA95" s="31"/>
      <c r="AB95" s="31"/>
      <c r="AC95" s="31"/>
      <c r="AD95" s="14"/>
      <c r="AE95" s="9"/>
    </row>
    <row r="96" ht="27" spans="1:31">
      <c r="A96" s="13" t="s">
        <v>35</v>
      </c>
      <c r="B96" s="14" t="s">
        <v>152</v>
      </c>
      <c r="C96" s="14">
        <v>2024</v>
      </c>
      <c r="D96" s="14" t="str">
        <f>VLOOKUP(F96,[1]sheet!$A$190:$C$322,3,FALSE)</f>
        <v>法学241</v>
      </c>
      <c r="E96" s="14" t="str">
        <f>VLOOKUP(F96,[1]sheet!$A$190:$C$322,2,FALSE)</f>
        <v>2438110086</v>
      </c>
      <c r="F96" s="14" t="s">
        <v>247</v>
      </c>
      <c r="G96" s="14">
        <v>80</v>
      </c>
      <c r="H96" s="14">
        <v>0.6</v>
      </c>
      <c r="I96" s="14">
        <v>80.6</v>
      </c>
      <c r="J96" s="14">
        <v>81.64</v>
      </c>
      <c r="K96" s="14">
        <v>1</v>
      </c>
      <c r="L96" s="14">
        <v>82.64</v>
      </c>
      <c r="M96" s="14">
        <v>71.4</v>
      </c>
      <c r="N96" s="14">
        <v>0</v>
      </c>
      <c r="O96" s="14">
        <v>71.4</v>
      </c>
      <c r="P96" s="14">
        <v>60</v>
      </c>
      <c r="Q96" s="14">
        <v>0</v>
      </c>
      <c r="R96" s="14">
        <v>60</v>
      </c>
      <c r="S96" s="14">
        <v>60</v>
      </c>
      <c r="T96" s="14">
        <v>-3</v>
      </c>
      <c r="U96" s="14">
        <v>57</v>
      </c>
      <c r="V96" s="23">
        <v>79.46</v>
      </c>
      <c r="W96" s="14">
        <v>92</v>
      </c>
      <c r="X96" s="14">
        <v>87</v>
      </c>
      <c r="Y96" s="14" t="s">
        <v>38</v>
      </c>
      <c r="Z96" s="14">
        <v>133</v>
      </c>
      <c r="AA96" s="31"/>
      <c r="AB96" s="31"/>
      <c r="AC96" s="31"/>
      <c r="AD96" s="14"/>
      <c r="AE96" s="9"/>
    </row>
    <row r="97" ht="27" spans="1:31">
      <c r="A97" s="13" t="s">
        <v>35</v>
      </c>
      <c r="B97" s="14" t="s">
        <v>152</v>
      </c>
      <c r="C97" s="14">
        <v>2024</v>
      </c>
      <c r="D97" s="14" t="str">
        <f>VLOOKUP(F97,[1]sheet!$A$190:$C$322,3,FALSE)</f>
        <v>法学242</v>
      </c>
      <c r="E97" s="14" t="str">
        <f>VLOOKUP(F97,[1]sheet!$A$190:$C$322,2,FALSE)</f>
        <v>2438110118</v>
      </c>
      <c r="F97" s="14" t="s">
        <v>248</v>
      </c>
      <c r="G97" s="14">
        <v>80</v>
      </c>
      <c r="H97" s="14">
        <v>0.75</v>
      </c>
      <c r="I97" s="14">
        <v>80.75</v>
      </c>
      <c r="J97" s="14">
        <v>83.06</v>
      </c>
      <c r="K97" s="14">
        <v>0</v>
      </c>
      <c r="L97" s="14">
        <v>83.06</v>
      </c>
      <c r="M97" s="14">
        <v>65.65</v>
      </c>
      <c r="N97" s="14">
        <v>0</v>
      </c>
      <c r="O97" s="14">
        <v>65.65</v>
      </c>
      <c r="P97" s="14">
        <v>60</v>
      </c>
      <c r="Q97" s="14">
        <v>0</v>
      </c>
      <c r="R97" s="14">
        <v>60</v>
      </c>
      <c r="S97" s="14">
        <v>60</v>
      </c>
      <c r="T97" s="14">
        <v>-5</v>
      </c>
      <c r="U97" s="14">
        <v>55</v>
      </c>
      <c r="V97" s="23">
        <v>79.4025</v>
      </c>
      <c r="W97" s="14">
        <v>93</v>
      </c>
      <c r="X97" s="14">
        <v>71</v>
      </c>
      <c r="Y97" s="14" t="s">
        <v>235</v>
      </c>
      <c r="Z97" s="14">
        <v>133</v>
      </c>
      <c r="AA97" s="31"/>
      <c r="AB97" s="31"/>
      <c r="AC97" s="31"/>
      <c r="AD97" s="14"/>
      <c r="AE97" s="9"/>
    </row>
    <row r="98" ht="27" spans="1:31">
      <c r="A98" s="13" t="s">
        <v>35</v>
      </c>
      <c r="B98" s="14" t="s">
        <v>152</v>
      </c>
      <c r="C98" s="14">
        <v>2024</v>
      </c>
      <c r="D98" s="14" t="str">
        <f>VLOOKUP(F98,[1]sheet!$A$190:$C$322,3,FALSE)</f>
        <v>法学242</v>
      </c>
      <c r="E98" s="14" t="str">
        <f>VLOOKUP(F98,[1]sheet!$A$190:$C$322,2,FALSE)</f>
        <v>2438110115</v>
      </c>
      <c r="F98" s="14" t="s">
        <v>249</v>
      </c>
      <c r="G98" s="14">
        <v>80</v>
      </c>
      <c r="H98" s="14">
        <v>0.75</v>
      </c>
      <c r="I98" s="14">
        <v>80.75</v>
      </c>
      <c r="J98" s="14">
        <v>81.02</v>
      </c>
      <c r="K98" s="14">
        <v>1.5</v>
      </c>
      <c r="L98" s="14">
        <v>82.52</v>
      </c>
      <c r="M98" s="14">
        <v>67.95</v>
      </c>
      <c r="N98" s="14">
        <v>0</v>
      </c>
      <c r="O98" s="14">
        <v>67.95</v>
      </c>
      <c r="P98" s="14">
        <v>60</v>
      </c>
      <c r="Q98" s="14">
        <v>0</v>
      </c>
      <c r="R98" s="14">
        <v>60</v>
      </c>
      <c r="S98" s="14">
        <v>60</v>
      </c>
      <c r="T98" s="14">
        <v>-1</v>
      </c>
      <c r="U98" s="14">
        <v>59</v>
      </c>
      <c r="V98" s="23">
        <v>79.3125</v>
      </c>
      <c r="W98" s="14">
        <v>94</v>
      </c>
      <c r="X98" s="14">
        <v>97</v>
      </c>
      <c r="Y98" s="14" t="s">
        <v>38</v>
      </c>
      <c r="Z98" s="14">
        <v>133</v>
      </c>
      <c r="AA98" s="31"/>
      <c r="AB98" s="31"/>
      <c r="AC98" s="31"/>
      <c r="AD98" s="14"/>
      <c r="AE98" s="9"/>
    </row>
    <row r="99" ht="27" spans="1:31">
      <c r="A99" s="13" t="s">
        <v>35</v>
      </c>
      <c r="B99" s="14" t="s">
        <v>152</v>
      </c>
      <c r="C99" s="14">
        <v>2024</v>
      </c>
      <c r="D99" s="14" t="str">
        <f>VLOOKUP(F99,[1]sheet!$A$190:$C$322,3,FALSE)</f>
        <v>法学242</v>
      </c>
      <c r="E99" s="14" t="str">
        <f>VLOOKUP(F99,[1]sheet!$A$190:$C$322,2,FALSE)</f>
        <v>2438110131</v>
      </c>
      <c r="F99" s="14" t="s">
        <v>250</v>
      </c>
      <c r="G99" s="14">
        <v>80</v>
      </c>
      <c r="H99" s="14">
        <v>1.35</v>
      </c>
      <c r="I99" s="14">
        <v>81.35</v>
      </c>
      <c r="J99" s="14">
        <v>81.82</v>
      </c>
      <c r="K99" s="14">
        <v>0</v>
      </c>
      <c r="L99" s="14">
        <v>81.82</v>
      </c>
      <c r="M99" s="14">
        <v>77.45</v>
      </c>
      <c r="N99" s="14">
        <v>0</v>
      </c>
      <c r="O99" s="14">
        <v>77.45</v>
      </c>
      <c r="P99" s="14">
        <v>60</v>
      </c>
      <c r="Q99" s="14">
        <v>0</v>
      </c>
      <c r="R99" s="14">
        <v>60</v>
      </c>
      <c r="S99" s="14">
        <v>60</v>
      </c>
      <c r="T99" s="14">
        <v>-5</v>
      </c>
      <c r="U99" s="14">
        <v>55</v>
      </c>
      <c r="V99" s="23">
        <v>79.1225</v>
      </c>
      <c r="W99" s="14">
        <v>95</v>
      </c>
      <c r="X99" s="14">
        <v>83</v>
      </c>
      <c r="Y99" s="14" t="s">
        <v>38</v>
      </c>
      <c r="Z99" s="14">
        <v>133</v>
      </c>
      <c r="AA99" s="31"/>
      <c r="AB99" s="31"/>
      <c r="AC99" s="31"/>
      <c r="AD99" s="14"/>
      <c r="AE99" s="9"/>
    </row>
    <row r="100" ht="27" spans="1:31">
      <c r="A100" s="13" t="s">
        <v>35</v>
      </c>
      <c r="B100" s="14" t="s">
        <v>152</v>
      </c>
      <c r="C100" s="14">
        <v>2024</v>
      </c>
      <c r="D100" s="14" t="str">
        <f>VLOOKUP(F100,[1]sheet!$A$190:$C$322,3,FALSE)</f>
        <v>法学243</v>
      </c>
      <c r="E100" s="14" t="str">
        <f>VLOOKUP(F100,[1]sheet!$A$190:$C$322,2,FALSE)</f>
        <v>2306110311</v>
      </c>
      <c r="F100" s="14" t="s">
        <v>251</v>
      </c>
      <c r="G100" s="14">
        <v>80</v>
      </c>
      <c r="H100" s="14">
        <v>2.35</v>
      </c>
      <c r="I100" s="14">
        <v>82.35</v>
      </c>
      <c r="J100" s="14">
        <v>81.78</v>
      </c>
      <c r="K100" s="14">
        <v>0</v>
      </c>
      <c r="L100" s="14">
        <v>81.78</v>
      </c>
      <c r="M100" s="14">
        <v>80.3</v>
      </c>
      <c r="N100" s="14">
        <v>0</v>
      </c>
      <c r="O100" s="14">
        <v>80.3</v>
      </c>
      <c r="P100" s="14">
        <v>60</v>
      </c>
      <c r="Q100" s="14">
        <v>0</v>
      </c>
      <c r="R100" s="14">
        <v>60</v>
      </c>
      <c r="S100" s="14">
        <v>60</v>
      </c>
      <c r="T100" s="14">
        <v>-10</v>
      </c>
      <c r="U100" s="14">
        <v>50</v>
      </c>
      <c r="V100" s="23">
        <v>79.085</v>
      </c>
      <c r="W100" s="14">
        <v>96</v>
      </c>
      <c r="X100" s="14">
        <v>85</v>
      </c>
      <c r="Y100" s="14" t="s">
        <v>38</v>
      </c>
      <c r="Z100" s="14">
        <v>133</v>
      </c>
      <c r="AA100" s="31"/>
      <c r="AB100" s="31"/>
      <c r="AC100" s="31"/>
      <c r="AD100" s="14"/>
      <c r="AE100" s="9"/>
    </row>
    <row r="101" ht="27" spans="1:31">
      <c r="A101" s="13" t="s">
        <v>35</v>
      </c>
      <c r="B101" s="14" t="s">
        <v>152</v>
      </c>
      <c r="C101" s="14">
        <v>2024</v>
      </c>
      <c r="D101" s="14" t="str">
        <f>VLOOKUP(F101,[1]sheet!$A$190:$C$322,3,FALSE)</f>
        <v>法学244</v>
      </c>
      <c r="E101" s="14" t="str">
        <f>VLOOKUP(F101,[1]sheet!$A$190:$C$322,2,FALSE)</f>
        <v>2438110188</v>
      </c>
      <c r="F101" s="14" t="s">
        <v>252</v>
      </c>
      <c r="G101" s="14">
        <v>80</v>
      </c>
      <c r="H101" s="14">
        <v>2.85</v>
      </c>
      <c r="I101" s="14">
        <v>82.85</v>
      </c>
      <c r="J101" s="14">
        <v>80.62</v>
      </c>
      <c r="K101" s="14">
        <v>0</v>
      </c>
      <c r="L101" s="14">
        <v>80.62</v>
      </c>
      <c r="M101" s="14">
        <v>70.05</v>
      </c>
      <c r="N101" s="14">
        <v>0</v>
      </c>
      <c r="O101" s="14">
        <v>70.05</v>
      </c>
      <c r="P101" s="14">
        <v>60</v>
      </c>
      <c r="Q101" s="14">
        <v>2.5</v>
      </c>
      <c r="R101" s="14">
        <v>62.5</v>
      </c>
      <c r="S101" s="14">
        <v>60</v>
      </c>
      <c r="T101" s="14">
        <v>13.985</v>
      </c>
      <c r="U101" s="14">
        <v>73.985</v>
      </c>
      <c r="V101" s="23">
        <v>79.07675</v>
      </c>
      <c r="W101" s="14">
        <v>97</v>
      </c>
      <c r="X101" s="14">
        <v>99</v>
      </c>
      <c r="Y101" s="14" t="s">
        <v>38</v>
      </c>
      <c r="Z101" s="14">
        <v>133</v>
      </c>
      <c r="AA101" s="31"/>
      <c r="AB101" s="31"/>
      <c r="AC101" s="31"/>
      <c r="AD101" s="14"/>
      <c r="AE101" s="9"/>
    </row>
    <row r="102" ht="27" spans="1:31">
      <c r="A102" s="13" t="s">
        <v>35</v>
      </c>
      <c r="B102" s="14" t="s">
        <v>152</v>
      </c>
      <c r="C102" s="14">
        <v>2024</v>
      </c>
      <c r="D102" s="14" t="str">
        <f>VLOOKUP(F102,[1]sheet!$A$190:$C$322,3,FALSE)</f>
        <v>法学242</v>
      </c>
      <c r="E102" s="14" t="str">
        <f>VLOOKUP(F102,[1]sheet!$A$190:$C$322,2,FALSE)</f>
        <v>2438110116</v>
      </c>
      <c r="F102" s="14" t="s">
        <v>253</v>
      </c>
      <c r="G102" s="14">
        <v>80</v>
      </c>
      <c r="H102" s="14">
        <v>0.75</v>
      </c>
      <c r="I102" s="14">
        <v>80.75</v>
      </c>
      <c r="J102" s="14">
        <v>80.68</v>
      </c>
      <c r="K102" s="14">
        <v>0</v>
      </c>
      <c r="L102" s="14">
        <v>80.68</v>
      </c>
      <c r="M102" s="14">
        <v>77.7</v>
      </c>
      <c r="N102" s="14">
        <v>0</v>
      </c>
      <c r="O102" s="14">
        <v>77.7</v>
      </c>
      <c r="P102" s="14">
        <v>60</v>
      </c>
      <c r="Q102" s="14">
        <v>0</v>
      </c>
      <c r="R102" s="14">
        <v>60</v>
      </c>
      <c r="S102" s="14">
        <v>60</v>
      </c>
      <c r="T102" s="14">
        <v>11</v>
      </c>
      <c r="U102" s="14">
        <v>71</v>
      </c>
      <c r="V102" s="23">
        <v>79.02</v>
      </c>
      <c r="W102" s="14">
        <v>98</v>
      </c>
      <c r="X102" s="14">
        <v>98</v>
      </c>
      <c r="Y102" s="14" t="s">
        <v>38</v>
      </c>
      <c r="Z102" s="14">
        <v>133</v>
      </c>
      <c r="AA102" s="31"/>
      <c r="AB102" s="31"/>
      <c r="AC102" s="31"/>
      <c r="AD102" s="14"/>
      <c r="AE102" s="9"/>
    </row>
    <row r="103" ht="27" spans="1:31">
      <c r="A103" s="13" t="s">
        <v>35</v>
      </c>
      <c r="B103" s="14" t="s">
        <v>152</v>
      </c>
      <c r="C103" s="14">
        <v>2024</v>
      </c>
      <c r="D103" s="14" t="str">
        <f>VLOOKUP(F103,[1]sheet!$A$190:$C$322,3,FALSE)</f>
        <v>法学243</v>
      </c>
      <c r="E103" s="14" t="str">
        <f>VLOOKUP(F103,[1]sheet!$A$190:$C$322,2,FALSE)</f>
        <v>2438110161</v>
      </c>
      <c r="F103" s="14" t="s">
        <v>254</v>
      </c>
      <c r="G103" s="14">
        <v>80</v>
      </c>
      <c r="H103" s="14">
        <v>0</v>
      </c>
      <c r="I103" s="14">
        <v>80</v>
      </c>
      <c r="J103" s="14">
        <v>81.62</v>
      </c>
      <c r="K103" s="14">
        <v>0</v>
      </c>
      <c r="L103" s="14">
        <v>81.62</v>
      </c>
      <c r="M103" s="14">
        <v>74.45</v>
      </c>
      <c r="N103" s="14">
        <v>0</v>
      </c>
      <c r="O103" s="14">
        <v>74.45</v>
      </c>
      <c r="P103" s="14">
        <v>60</v>
      </c>
      <c r="Q103" s="14">
        <v>0</v>
      </c>
      <c r="R103" s="14">
        <v>60</v>
      </c>
      <c r="S103" s="14">
        <v>60</v>
      </c>
      <c r="T103" s="14">
        <v>0.1</v>
      </c>
      <c r="U103" s="14">
        <v>60.1</v>
      </c>
      <c r="V103" s="23">
        <v>78.9425</v>
      </c>
      <c r="W103" s="14">
        <v>99</v>
      </c>
      <c r="X103" s="14">
        <v>88</v>
      </c>
      <c r="Y103" s="14" t="s">
        <v>38</v>
      </c>
      <c r="Z103" s="14">
        <v>133</v>
      </c>
      <c r="AA103" s="31"/>
      <c r="AB103" s="31"/>
      <c r="AC103" s="31"/>
      <c r="AD103" s="14"/>
      <c r="AE103" s="9"/>
    </row>
    <row r="104" ht="27" spans="1:31">
      <c r="A104" s="13" t="s">
        <v>35</v>
      </c>
      <c r="B104" s="14" t="s">
        <v>152</v>
      </c>
      <c r="C104" s="14">
        <v>2024</v>
      </c>
      <c r="D104" s="14" t="str">
        <f>VLOOKUP(F104,[1]sheet!$A$190:$C$322,3,FALSE)</f>
        <v>法学241</v>
      </c>
      <c r="E104" s="14" t="str">
        <f>VLOOKUP(F104,[1]sheet!$A$190:$C$322,2,FALSE)</f>
        <v>2438110082</v>
      </c>
      <c r="F104" s="14" t="s">
        <v>255</v>
      </c>
      <c r="G104" s="14">
        <v>80</v>
      </c>
      <c r="H104" s="14">
        <v>4.2</v>
      </c>
      <c r="I104" s="14">
        <v>84.2</v>
      </c>
      <c r="J104" s="14">
        <v>81.2</v>
      </c>
      <c r="K104" s="14">
        <v>0</v>
      </c>
      <c r="L104" s="14">
        <v>81.2</v>
      </c>
      <c r="M104" s="14">
        <v>74.05</v>
      </c>
      <c r="N104" s="14">
        <v>0</v>
      </c>
      <c r="O104" s="14">
        <v>74.05</v>
      </c>
      <c r="P104" s="14">
        <v>60</v>
      </c>
      <c r="Q104" s="14">
        <v>2</v>
      </c>
      <c r="R104" s="14">
        <v>62</v>
      </c>
      <c r="S104" s="14">
        <v>60</v>
      </c>
      <c r="T104" s="14">
        <v>-5</v>
      </c>
      <c r="U104" s="14">
        <v>55</v>
      </c>
      <c r="V104" s="23">
        <v>78.8725</v>
      </c>
      <c r="W104" s="14">
        <v>100</v>
      </c>
      <c r="X104" s="14">
        <v>92</v>
      </c>
      <c r="Y104" s="14" t="s">
        <v>38</v>
      </c>
      <c r="Z104" s="14">
        <v>133</v>
      </c>
      <c r="AA104" s="31"/>
      <c r="AB104" s="31"/>
      <c r="AC104" s="31"/>
      <c r="AD104" s="14"/>
      <c r="AE104" s="9"/>
    </row>
    <row r="105" ht="27" spans="1:31">
      <c r="A105" s="13" t="s">
        <v>35</v>
      </c>
      <c r="B105" s="14" t="s">
        <v>152</v>
      </c>
      <c r="C105" s="14">
        <v>2024</v>
      </c>
      <c r="D105" s="14" t="str">
        <f>VLOOKUP(F105,[1]sheet!$A$190:$C$322,3,FALSE)</f>
        <v>法学243</v>
      </c>
      <c r="E105" s="14" t="str">
        <f>VLOOKUP(F105,[1]sheet!$A$190:$C$322,2,FALSE)</f>
        <v>2438110165</v>
      </c>
      <c r="F105" s="14" t="s">
        <v>256</v>
      </c>
      <c r="G105" s="14">
        <v>80</v>
      </c>
      <c r="H105" s="14">
        <v>0</v>
      </c>
      <c r="I105" s="14">
        <v>80</v>
      </c>
      <c r="J105" s="14">
        <v>81.54</v>
      </c>
      <c r="K105" s="14">
        <v>0</v>
      </c>
      <c r="L105" s="14">
        <v>81.54</v>
      </c>
      <c r="M105" s="14">
        <v>66.35</v>
      </c>
      <c r="N105" s="14">
        <v>0</v>
      </c>
      <c r="O105" s="14">
        <v>66.35</v>
      </c>
      <c r="P105" s="14">
        <v>60</v>
      </c>
      <c r="Q105" s="14">
        <v>0</v>
      </c>
      <c r="R105" s="14">
        <v>60</v>
      </c>
      <c r="S105" s="14">
        <v>60</v>
      </c>
      <c r="T105" s="14">
        <v>-5</v>
      </c>
      <c r="U105" s="14">
        <v>55</v>
      </c>
      <c r="V105" s="23">
        <v>78.2225</v>
      </c>
      <c r="W105" s="14">
        <v>101</v>
      </c>
      <c r="X105" s="14">
        <v>89</v>
      </c>
      <c r="Y105" s="14" t="s">
        <v>38</v>
      </c>
      <c r="Z105" s="14">
        <v>133</v>
      </c>
      <c r="AA105" s="31"/>
      <c r="AB105" s="31"/>
      <c r="AC105" s="31"/>
      <c r="AD105" s="14"/>
      <c r="AE105" s="9"/>
    </row>
    <row r="106" ht="27" spans="1:31">
      <c r="A106" s="13" t="s">
        <v>35</v>
      </c>
      <c r="B106" s="14" t="s">
        <v>152</v>
      </c>
      <c r="C106" s="14">
        <v>2024</v>
      </c>
      <c r="D106" s="14" t="str">
        <f>VLOOKUP(F106,[1]sheet!$A$190:$C$322,3,FALSE)</f>
        <v>法学244</v>
      </c>
      <c r="E106" s="14" t="str">
        <f>VLOOKUP(F106,[1]sheet!$A$190:$C$322,2,FALSE)</f>
        <v>2438110167</v>
      </c>
      <c r="F106" s="14" t="s">
        <v>257</v>
      </c>
      <c r="G106" s="14">
        <v>80</v>
      </c>
      <c r="H106" s="14">
        <v>3.375</v>
      </c>
      <c r="I106" s="14">
        <v>83.375</v>
      </c>
      <c r="J106" s="14">
        <v>78.24</v>
      </c>
      <c r="K106" s="14">
        <v>0</v>
      </c>
      <c r="L106" s="14">
        <v>78.24</v>
      </c>
      <c r="M106" s="14">
        <v>76.35</v>
      </c>
      <c r="N106" s="14">
        <v>0</v>
      </c>
      <c r="O106" s="14">
        <v>76.35</v>
      </c>
      <c r="P106" s="14">
        <v>60</v>
      </c>
      <c r="Q106" s="14">
        <v>10</v>
      </c>
      <c r="R106" s="14">
        <v>70</v>
      </c>
      <c r="S106" s="14">
        <v>60</v>
      </c>
      <c r="T106" s="14">
        <v>15</v>
      </c>
      <c r="U106" s="14">
        <v>75</v>
      </c>
      <c r="V106" s="23">
        <v>78.085</v>
      </c>
      <c r="W106" s="14">
        <v>102</v>
      </c>
      <c r="X106" s="14">
        <v>110</v>
      </c>
      <c r="Y106" s="14" t="s">
        <v>38</v>
      </c>
      <c r="Z106" s="14">
        <v>133</v>
      </c>
      <c r="AA106" s="31"/>
      <c r="AB106" s="31"/>
      <c r="AC106" s="31"/>
      <c r="AD106" s="14"/>
      <c r="AE106" s="9"/>
    </row>
    <row r="107" ht="27" spans="1:31">
      <c r="A107" s="13" t="s">
        <v>35</v>
      </c>
      <c r="B107" s="14" t="s">
        <v>152</v>
      </c>
      <c r="C107" s="14">
        <v>2024</v>
      </c>
      <c r="D107" s="14" t="str">
        <f>VLOOKUP(F107,[1]sheet!$A$190:$C$322,3,FALSE)</f>
        <v>法学242</v>
      </c>
      <c r="E107" s="14" t="str">
        <f>VLOOKUP(F107,[1]sheet!$A$190:$C$322,2,FALSE)</f>
        <v>2438110129</v>
      </c>
      <c r="F107" s="14" t="s">
        <v>258</v>
      </c>
      <c r="G107" s="14">
        <v>80</v>
      </c>
      <c r="H107" s="14">
        <v>0.75</v>
      </c>
      <c r="I107" s="14">
        <v>80.75</v>
      </c>
      <c r="J107" s="14">
        <v>79.18</v>
      </c>
      <c r="K107" s="14">
        <v>1.5</v>
      </c>
      <c r="L107" s="14">
        <v>80.68</v>
      </c>
      <c r="M107" s="14">
        <v>70.3</v>
      </c>
      <c r="N107" s="14">
        <v>0</v>
      </c>
      <c r="O107" s="14">
        <v>70.3</v>
      </c>
      <c r="P107" s="14">
        <v>60</v>
      </c>
      <c r="Q107" s="14">
        <v>0</v>
      </c>
      <c r="R107" s="14">
        <v>60</v>
      </c>
      <c r="S107" s="14">
        <v>60</v>
      </c>
      <c r="T107" s="14">
        <v>-2.12</v>
      </c>
      <c r="U107" s="14">
        <v>57.88</v>
      </c>
      <c r="V107" s="23">
        <v>77.994</v>
      </c>
      <c r="W107" s="14">
        <v>103</v>
      </c>
      <c r="X107" s="14">
        <v>106</v>
      </c>
      <c r="Y107" s="14" t="s">
        <v>38</v>
      </c>
      <c r="Z107" s="14">
        <v>133</v>
      </c>
      <c r="AA107" s="31"/>
      <c r="AB107" s="31"/>
      <c r="AC107" s="31"/>
      <c r="AD107" s="14"/>
      <c r="AE107" s="9"/>
    </row>
    <row r="108" ht="27" spans="1:31">
      <c r="A108" s="13" t="s">
        <v>35</v>
      </c>
      <c r="B108" s="14" t="s">
        <v>152</v>
      </c>
      <c r="C108" s="14">
        <v>2024</v>
      </c>
      <c r="D108" s="14" t="str">
        <f>VLOOKUP(F108,[1]sheet!$A$190:$C$322,3,FALSE)</f>
        <v>法学243</v>
      </c>
      <c r="E108" s="14" t="str">
        <f>VLOOKUP(F108,[1]sheet!$A$190:$C$322,2,FALSE)</f>
        <v>2438110146</v>
      </c>
      <c r="F108" s="14" t="s">
        <v>259</v>
      </c>
      <c r="G108" s="14">
        <v>80</v>
      </c>
      <c r="H108" s="14">
        <v>0</v>
      </c>
      <c r="I108" s="14">
        <v>80</v>
      </c>
      <c r="J108" s="14">
        <v>80.22</v>
      </c>
      <c r="K108" s="14">
        <v>0</v>
      </c>
      <c r="L108" s="14">
        <v>80.22</v>
      </c>
      <c r="M108" s="14">
        <v>73.15</v>
      </c>
      <c r="N108" s="14">
        <v>0</v>
      </c>
      <c r="O108" s="14">
        <v>73.15</v>
      </c>
      <c r="P108" s="14">
        <v>60</v>
      </c>
      <c r="Q108" s="14">
        <v>0</v>
      </c>
      <c r="R108" s="14">
        <v>60</v>
      </c>
      <c r="S108" s="14">
        <v>60</v>
      </c>
      <c r="T108" s="14">
        <v>-1</v>
      </c>
      <c r="U108" s="14">
        <v>59</v>
      </c>
      <c r="V108" s="23">
        <v>77.7725</v>
      </c>
      <c r="W108" s="14">
        <v>104</v>
      </c>
      <c r="X108" s="14">
        <v>102</v>
      </c>
      <c r="Y108" s="14" t="s">
        <v>38</v>
      </c>
      <c r="Z108" s="14">
        <v>133</v>
      </c>
      <c r="AA108" s="31"/>
      <c r="AB108" s="31"/>
      <c r="AC108" s="31"/>
      <c r="AD108" s="14"/>
      <c r="AE108" s="9"/>
    </row>
    <row r="109" ht="27" spans="1:31">
      <c r="A109" s="13" t="s">
        <v>35</v>
      </c>
      <c r="B109" s="14" t="s">
        <v>152</v>
      </c>
      <c r="C109" s="14">
        <v>2024</v>
      </c>
      <c r="D109" s="14" t="str">
        <f>VLOOKUP(F109,[1]sheet!$A$190:$C$322,3,FALSE)</f>
        <v>法学242</v>
      </c>
      <c r="E109" s="14" t="str">
        <f>VLOOKUP(F109,[1]sheet!$A$190:$C$322,2,FALSE)</f>
        <v>2438110119</v>
      </c>
      <c r="F109" s="14" t="s">
        <v>260</v>
      </c>
      <c r="G109" s="14">
        <v>80</v>
      </c>
      <c r="H109" s="14">
        <v>0.75</v>
      </c>
      <c r="I109" s="14">
        <v>80.75</v>
      </c>
      <c r="J109" s="14">
        <v>79.38</v>
      </c>
      <c r="K109" s="14">
        <v>1</v>
      </c>
      <c r="L109" s="14">
        <v>80.38</v>
      </c>
      <c r="M109" s="14">
        <v>72.5</v>
      </c>
      <c r="N109" s="14">
        <v>0</v>
      </c>
      <c r="O109" s="14">
        <v>72.5</v>
      </c>
      <c r="P109" s="14">
        <v>60</v>
      </c>
      <c r="Q109" s="14">
        <v>0</v>
      </c>
      <c r="R109" s="14">
        <v>60</v>
      </c>
      <c r="S109" s="14">
        <v>60</v>
      </c>
      <c r="T109" s="14">
        <v>-5</v>
      </c>
      <c r="U109" s="14">
        <v>55</v>
      </c>
      <c r="V109" s="23">
        <v>77.735</v>
      </c>
      <c r="W109" s="14">
        <v>105</v>
      </c>
      <c r="X109" s="14">
        <v>105</v>
      </c>
      <c r="Y109" s="14" t="s">
        <v>38</v>
      </c>
      <c r="Z109" s="14">
        <v>133</v>
      </c>
      <c r="AA109" s="31"/>
      <c r="AB109" s="31"/>
      <c r="AC109" s="31"/>
      <c r="AD109" s="14"/>
      <c r="AE109" s="9"/>
    </row>
    <row r="110" ht="27" spans="1:31">
      <c r="A110" s="13" t="s">
        <v>35</v>
      </c>
      <c r="B110" s="14" t="s">
        <v>152</v>
      </c>
      <c r="C110" s="14">
        <v>2024</v>
      </c>
      <c r="D110" s="14" t="str">
        <f>VLOOKUP(F110,[1]sheet!$A$190:$C$322,3,FALSE)</f>
        <v>法学241</v>
      </c>
      <c r="E110" s="14" t="str">
        <f>VLOOKUP(F110,[1]sheet!$A$190:$C$322,2,FALSE)</f>
        <v>2438110088</v>
      </c>
      <c r="F110" s="14" t="s">
        <v>261</v>
      </c>
      <c r="G110" s="14">
        <v>80</v>
      </c>
      <c r="H110" s="14">
        <v>0.5</v>
      </c>
      <c r="I110" s="14">
        <v>80.5</v>
      </c>
      <c r="J110" s="14">
        <v>79.92</v>
      </c>
      <c r="K110" s="14">
        <v>0</v>
      </c>
      <c r="L110" s="14">
        <v>79.92</v>
      </c>
      <c r="M110" s="14">
        <v>72.65</v>
      </c>
      <c r="N110" s="14">
        <v>0</v>
      </c>
      <c r="O110" s="14">
        <v>72.65</v>
      </c>
      <c r="P110" s="14">
        <v>60</v>
      </c>
      <c r="Q110" s="14">
        <v>0</v>
      </c>
      <c r="R110" s="14">
        <v>60</v>
      </c>
      <c r="S110" s="14">
        <v>60</v>
      </c>
      <c r="T110" s="14">
        <v>-3</v>
      </c>
      <c r="U110" s="14">
        <v>57</v>
      </c>
      <c r="V110" s="23">
        <v>77.4725</v>
      </c>
      <c r="W110" s="14">
        <v>106</v>
      </c>
      <c r="X110" s="14">
        <v>104</v>
      </c>
      <c r="Y110" s="14" t="s">
        <v>38</v>
      </c>
      <c r="Z110" s="14">
        <v>133</v>
      </c>
      <c r="AA110" s="31"/>
      <c r="AB110" s="31"/>
      <c r="AC110" s="31"/>
      <c r="AD110" s="14"/>
      <c r="AE110" s="9"/>
    </row>
    <row r="111" ht="27" spans="1:31">
      <c r="A111" s="13" t="s">
        <v>35</v>
      </c>
      <c r="B111" s="14" t="s">
        <v>152</v>
      </c>
      <c r="C111" s="14">
        <v>2024</v>
      </c>
      <c r="D111" s="14" t="str">
        <f>VLOOKUP(F111,[1]sheet!$A$190:$C$322,3,FALSE)</f>
        <v>法学241</v>
      </c>
      <c r="E111" s="14" t="str">
        <f>VLOOKUP(F111,[1]sheet!$A$190:$C$322,2,FALSE)</f>
        <v>2438110096</v>
      </c>
      <c r="F111" s="14" t="s">
        <v>262</v>
      </c>
      <c r="G111" s="14">
        <v>80</v>
      </c>
      <c r="H111" s="14">
        <v>2.05</v>
      </c>
      <c r="I111" s="14">
        <v>82.05</v>
      </c>
      <c r="J111" s="14">
        <v>77.82</v>
      </c>
      <c r="K111" s="14">
        <v>0.2</v>
      </c>
      <c r="L111" s="14">
        <v>78.02</v>
      </c>
      <c r="M111" s="14">
        <v>84.15</v>
      </c>
      <c r="N111" s="14">
        <v>1.25</v>
      </c>
      <c r="O111" s="14">
        <v>85.4</v>
      </c>
      <c r="P111" s="14">
        <v>60</v>
      </c>
      <c r="Q111" s="14">
        <v>0</v>
      </c>
      <c r="R111" s="14">
        <v>60</v>
      </c>
      <c r="S111" s="14">
        <v>60</v>
      </c>
      <c r="T111" s="14">
        <v>9</v>
      </c>
      <c r="U111" s="14">
        <v>69</v>
      </c>
      <c r="V111" s="23">
        <v>77.44</v>
      </c>
      <c r="W111" s="14">
        <v>107</v>
      </c>
      <c r="X111" s="14">
        <v>113</v>
      </c>
      <c r="Y111" s="14" t="s">
        <v>38</v>
      </c>
      <c r="Z111" s="14">
        <v>133</v>
      </c>
      <c r="AA111" s="31"/>
      <c r="AB111" s="31"/>
      <c r="AC111" s="31"/>
      <c r="AD111" s="14"/>
      <c r="AE111" s="9"/>
    </row>
    <row r="112" ht="27" spans="1:31">
      <c r="A112" s="13" t="s">
        <v>35</v>
      </c>
      <c r="B112" s="14" t="s">
        <v>152</v>
      </c>
      <c r="C112" s="14">
        <v>2024</v>
      </c>
      <c r="D112" s="14" t="str">
        <f>VLOOKUP(F112,[1]sheet!$A$190:$C$322,3,FALSE)</f>
        <v>法学243</v>
      </c>
      <c r="E112" s="14" t="str">
        <f>VLOOKUP(F112,[1]sheet!$A$190:$C$322,2,FALSE)</f>
        <v>2438110150</v>
      </c>
      <c r="F112" s="14" t="s">
        <v>263</v>
      </c>
      <c r="G112" s="14">
        <v>80</v>
      </c>
      <c r="H112" s="14">
        <v>2.45</v>
      </c>
      <c r="I112" s="14">
        <v>82.45</v>
      </c>
      <c r="J112" s="14">
        <v>79.98</v>
      </c>
      <c r="K112" s="14">
        <v>0</v>
      </c>
      <c r="L112" s="14">
        <v>79.98</v>
      </c>
      <c r="M112" s="14">
        <v>69.15</v>
      </c>
      <c r="N112" s="14">
        <v>0</v>
      </c>
      <c r="O112" s="14">
        <v>69.15</v>
      </c>
      <c r="P112" s="14">
        <v>60</v>
      </c>
      <c r="Q112" s="14">
        <v>0</v>
      </c>
      <c r="R112" s="14">
        <v>60</v>
      </c>
      <c r="S112" s="14">
        <v>60</v>
      </c>
      <c r="T112" s="14">
        <v>-5</v>
      </c>
      <c r="U112" s="14">
        <v>55</v>
      </c>
      <c r="V112" s="23">
        <v>77.4375</v>
      </c>
      <c r="W112" s="14">
        <v>108</v>
      </c>
      <c r="X112" s="14">
        <v>103</v>
      </c>
      <c r="Y112" s="14" t="s">
        <v>38</v>
      </c>
      <c r="Z112" s="14">
        <v>133</v>
      </c>
      <c r="AA112" s="31"/>
      <c r="AB112" s="31"/>
      <c r="AC112" s="31"/>
      <c r="AD112" s="14"/>
      <c r="AE112" s="9"/>
    </row>
    <row r="113" ht="27" spans="1:31">
      <c r="A113" s="13" t="s">
        <v>35</v>
      </c>
      <c r="B113" s="14" t="s">
        <v>152</v>
      </c>
      <c r="C113" s="14">
        <v>2024</v>
      </c>
      <c r="D113" s="14" t="str">
        <f>VLOOKUP(F113,[1]sheet!$A$190:$C$322,3,FALSE)</f>
        <v>法学242</v>
      </c>
      <c r="E113" s="14" t="str">
        <f>VLOOKUP(F113,[1]sheet!$A$190:$C$322,2,FALSE)</f>
        <v>2438110120</v>
      </c>
      <c r="F113" s="14" t="s">
        <v>264</v>
      </c>
      <c r="G113" s="14">
        <v>80</v>
      </c>
      <c r="H113" s="14">
        <v>0.75</v>
      </c>
      <c r="I113" s="14">
        <v>80.75</v>
      </c>
      <c r="J113" s="14">
        <v>80.26</v>
      </c>
      <c r="K113" s="14">
        <v>0</v>
      </c>
      <c r="L113" s="14">
        <v>80.26</v>
      </c>
      <c r="M113" s="14">
        <v>60</v>
      </c>
      <c r="N113" s="14">
        <v>0</v>
      </c>
      <c r="O113" s="14">
        <v>60</v>
      </c>
      <c r="P113" s="14">
        <v>60</v>
      </c>
      <c r="Q113" s="14">
        <v>0</v>
      </c>
      <c r="R113" s="14">
        <v>60</v>
      </c>
      <c r="S113" s="14">
        <v>60</v>
      </c>
      <c r="T113" s="14">
        <v>-3</v>
      </c>
      <c r="U113" s="14">
        <v>57</v>
      </c>
      <c r="V113" s="23">
        <v>77.12</v>
      </c>
      <c r="W113" s="14">
        <v>109</v>
      </c>
      <c r="X113" s="14">
        <v>101</v>
      </c>
      <c r="Y113" s="14" t="s">
        <v>38</v>
      </c>
      <c r="Z113" s="14">
        <v>133</v>
      </c>
      <c r="AA113" s="31"/>
      <c r="AB113" s="31"/>
      <c r="AC113" s="31"/>
      <c r="AD113" s="14"/>
      <c r="AE113" s="9"/>
    </row>
    <row r="114" ht="27" spans="1:31">
      <c r="A114" s="13" t="s">
        <v>35</v>
      </c>
      <c r="B114" s="14" t="s">
        <v>152</v>
      </c>
      <c r="C114" s="14">
        <v>2024</v>
      </c>
      <c r="D114" s="14" t="str">
        <f>VLOOKUP(F114,[1]sheet!$A$190:$C$322,3,FALSE)</f>
        <v>法学244</v>
      </c>
      <c r="E114" s="14" t="str">
        <f>VLOOKUP(F114,[1]sheet!$A$190:$C$322,2,FALSE)</f>
        <v>2438110192</v>
      </c>
      <c r="F114" s="14" t="s">
        <v>265</v>
      </c>
      <c r="G114" s="14">
        <v>80</v>
      </c>
      <c r="H114" s="14">
        <v>9.175</v>
      </c>
      <c r="I114" s="14">
        <v>89.175</v>
      </c>
      <c r="J114" s="14">
        <v>75.96</v>
      </c>
      <c r="K114" s="14">
        <v>0</v>
      </c>
      <c r="L114" s="14">
        <v>75.96</v>
      </c>
      <c r="M114" s="14">
        <v>88.55</v>
      </c>
      <c r="N114" s="14">
        <v>2</v>
      </c>
      <c r="O114" s="14">
        <v>90.55</v>
      </c>
      <c r="P114" s="14">
        <v>60</v>
      </c>
      <c r="Q114" s="14">
        <v>5.5</v>
      </c>
      <c r="R114" s="14">
        <v>65.5</v>
      </c>
      <c r="S114" s="14">
        <v>60</v>
      </c>
      <c r="T114" s="14">
        <v>8.27</v>
      </c>
      <c r="U114" s="14">
        <v>68.27</v>
      </c>
      <c r="V114" s="23">
        <v>77.1035</v>
      </c>
      <c r="W114" s="14">
        <v>110</v>
      </c>
      <c r="X114" s="14">
        <v>123</v>
      </c>
      <c r="Y114" s="14" t="s">
        <v>235</v>
      </c>
      <c r="Z114" s="14">
        <v>133</v>
      </c>
      <c r="AA114" s="31"/>
      <c r="AB114" s="31"/>
      <c r="AC114" s="31"/>
      <c r="AD114" s="14"/>
      <c r="AE114" s="9"/>
    </row>
    <row r="115" ht="27" spans="1:31">
      <c r="A115" s="13" t="s">
        <v>35</v>
      </c>
      <c r="B115" s="14" t="s">
        <v>152</v>
      </c>
      <c r="C115" s="14">
        <v>2024</v>
      </c>
      <c r="D115" s="14" t="str">
        <f>VLOOKUP(F115,[1]sheet!$A$190:$C$322,3,FALSE)</f>
        <v>法学243</v>
      </c>
      <c r="E115" s="14" t="str">
        <f>VLOOKUP(F115,[1]sheet!$A$190:$C$322,2,FALSE)</f>
        <v>2434110307</v>
      </c>
      <c r="F115" s="14" t="s">
        <v>266</v>
      </c>
      <c r="G115" s="14">
        <v>80</v>
      </c>
      <c r="H115" s="14">
        <v>1.7</v>
      </c>
      <c r="I115" s="14">
        <v>81.7</v>
      </c>
      <c r="J115" s="14">
        <v>77.66</v>
      </c>
      <c r="K115" s="14">
        <v>0</v>
      </c>
      <c r="L115" s="14">
        <v>77.66</v>
      </c>
      <c r="M115" s="14">
        <v>80.9</v>
      </c>
      <c r="N115" s="14">
        <v>0</v>
      </c>
      <c r="O115" s="14">
        <v>80.9</v>
      </c>
      <c r="P115" s="14">
        <v>60</v>
      </c>
      <c r="Q115" s="14">
        <v>0</v>
      </c>
      <c r="R115" s="14">
        <v>60</v>
      </c>
      <c r="S115" s="14">
        <v>60</v>
      </c>
      <c r="T115" s="14">
        <v>11.6</v>
      </c>
      <c r="U115" s="14">
        <v>71.6</v>
      </c>
      <c r="V115" s="23">
        <v>77.04</v>
      </c>
      <c r="W115" s="14">
        <v>111</v>
      </c>
      <c r="X115" s="14">
        <v>115</v>
      </c>
      <c r="Y115" s="14" t="s">
        <v>38</v>
      </c>
      <c r="Z115" s="14">
        <v>133</v>
      </c>
      <c r="AA115" s="31"/>
      <c r="AB115" s="31"/>
      <c r="AC115" s="31"/>
      <c r="AD115" s="14"/>
      <c r="AE115" s="9"/>
    </row>
    <row r="116" ht="27" spans="1:31">
      <c r="A116" s="13" t="s">
        <v>35</v>
      </c>
      <c r="B116" s="14" t="s">
        <v>152</v>
      </c>
      <c r="C116" s="14">
        <v>2024</v>
      </c>
      <c r="D116" s="14" t="str">
        <f>VLOOKUP(F116,[1]sheet!$A$190:$C$322,3,FALSE)</f>
        <v>法学244</v>
      </c>
      <c r="E116" s="14" t="str">
        <f>VLOOKUP(F116,[1]sheet!$A$190:$C$322,2,FALSE)</f>
        <v>2438110186</v>
      </c>
      <c r="F116" s="14" t="s">
        <v>267</v>
      </c>
      <c r="G116" s="14">
        <v>80</v>
      </c>
      <c r="H116" s="14">
        <v>0</v>
      </c>
      <c r="I116" s="14">
        <v>80</v>
      </c>
      <c r="J116" s="14">
        <v>77.86</v>
      </c>
      <c r="K116" s="14">
        <v>1.5</v>
      </c>
      <c r="L116" s="14">
        <v>79.36</v>
      </c>
      <c r="M116" s="14">
        <v>60.55</v>
      </c>
      <c r="N116" s="14">
        <v>0</v>
      </c>
      <c r="O116" s="14">
        <v>60.55</v>
      </c>
      <c r="P116" s="14">
        <v>60</v>
      </c>
      <c r="Q116" s="14">
        <v>0</v>
      </c>
      <c r="R116" s="14">
        <v>60</v>
      </c>
      <c r="S116" s="14">
        <v>60</v>
      </c>
      <c r="T116" s="14">
        <v>7</v>
      </c>
      <c r="U116" s="14">
        <v>67</v>
      </c>
      <c r="V116" s="23">
        <v>76.8975</v>
      </c>
      <c r="W116" s="14">
        <v>112</v>
      </c>
      <c r="X116" s="14">
        <v>112</v>
      </c>
      <c r="Y116" s="14" t="s">
        <v>38</v>
      </c>
      <c r="Z116" s="14">
        <v>133</v>
      </c>
      <c r="AA116" s="31"/>
      <c r="AB116" s="31"/>
      <c r="AC116" s="31"/>
      <c r="AD116" s="14"/>
      <c r="AE116" s="9"/>
    </row>
    <row r="117" ht="27" spans="1:31">
      <c r="A117" s="13" t="s">
        <v>35</v>
      </c>
      <c r="B117" s="14" t="s">
        <v>152</v>
      </c>
      <c r="C117" s="14">
        <v>2024</v>
      </c>
      <c r="D117" s="14" t="str">
        <f>VLOOKUP(F117,[1]sheet!$A$190:$C$322,3,FALSE)</f>
        <v>法学243</v>
      </c>
      <c r="E117" s="14" t="str">
        <f>VLOOKUP(F117,[1]sheet!$A$190:$C$322,2,FALSE)</f>
        <v>2438110159</v>
      </c>
      <c r="F117" s="14" t="s">
        <v>268</v>
      </c>
      <c r="G117" s="14">
        <v>80</v>
      </c>
      <c r="H117" s="14">
        <v>1.7</v>
      </c>
      <c r="I117" s="14">
        <v>81.7</v>
      </c>
      <c r="J117" s="14">
        <v>78.84</v>
      </c>
      <c r="K117" s="14">
        <v>0</v>
      </c>
      <c r="L117" s="14">
        <v>78.84</v>
      </c>
      <c r="M117" s="14">
        <v>63.95</v>
      </c>
      <c r="N117" s="14">
        <v>0</v>
      </c>
      <c r="O117" s="14">
        <v>63.95</v>
      </c>
      <c r="P117" s="14">
        <v>60</v>
      </c>
      <c r="Q117" s="14">
        <v>2</v>
      </c>
      <c r="R117" s="14">
        <v>62</v>
      </c>
      <c r="S117" s="14">
        <v>60</v>
      </c>
      <c r="T117" s="14">
        <v>0.53</v>
      </c>
      <c r="U117" s="14">
        <v>60.53</v>
      </c>
      <c r="V117" s="23">
        <v>76.624</v>
      </c>
      <c r="W117" s="14">
        <v>113</v>
      </c>
      <c r="X117" s="14">
        <v>108</v>
      </c>
      <c r="Y117" s="14" t="s">
        <v>38</v>
      </c>
      <c r="Z117" s="14">
        <v>133</v>
      </c>
      <c r="AA117" s="31"/>
      <c r="AB117" s="31"/>
      <c r="AC117" s="31"/>
      <c r="AD117" s="14"/>
      <c r="AE117" s="9"/>
    </row>
    <row r="118" ht="27" spans="1:31">
      <c r="A118" s="13" t="s">
        <v>35</v>
      </c>
      <c r="B118" s="14" t="s">
        <v>152</v>
      </c>
      <c r="C118" s="14">
        <v>2024</v>
      </c>
      <c r="D118" s="14" t="str">
        <f>VLOOKUP(F118,[1]sheet!$A$190:$C$322,3,FALSE)</f>
        <v>法学243</v>
      </c>
      <c r="E118" s="14" t="str">
        <f>VLOOKUP(F118,[1]sheet!$A$190:$C$322,2,FALSE)</f>
        <v>2438110154</v>
      </c>
      <c r="F118" s="14" t="s">
        <v>269</v>
      </c>
      <c r="G118" s="14">
        <v>80</v>
      </c>
      <c r="H118" s="14">
        <v>0</v>
      </c>
      <c r="I118" s="14">
        <v>80</v>
      </c>
      <c r="J118" s="14">
        <v>78.52</v>
      </c>
      <c r="K118" s="14">
        <v>0</v>
      </c>
      <c r="L118" s="14">
        <v>78.52</v>
      </c>
      <c r="M118" s="14">
        <v>78.2</v>
      </c>
      <c r="N118" s="14">
        <v>0</v>
      </c>
      <c r="O118" s="14">
        <v>78.2</v>
      </c>
      <c r="P118" s="14">
        <v>60</v>
      </c>
      <c r="Q118" s="14">
        <v>0</v>
      </c>
      <c r="R118" s="14">
        <v>60</v>
      </c>
      <c r="S118" s="14">
        <v>60</v>
      </c>
      <c r="T118" s="14">
        <v>-5</v>
      </c>
      <c r="U118" s="14">
        <v>55</v>
      </c>
      <c r="V118" s="23">
        <v>76.55</v>
      </c>
      <c r="W118" s="14">
        <v>114</v>
      </c>
      <c r="X118" s="14">
        <v>109</v>
      </c>
      <c r="Y118" s="14" t="s">
        <v>38</v>
      </c>
      <c r="Z118" s="14">
        <v>133</v>
      </c>
      <c r="AA118" s="31"/>
      <c r="AB118" s="31"/>
      <c r="AC118" s="31"/>
      <c r="AD118" s="14"/>
      <c r="AE118" s="9"/>
    </row>
    <row r="119" ht="27" spans="1:31">
      <c r="A119" s="13" t="s">
        <v>35</v>
      </c>
      <c r="B119" s="14" t="s">
        <v>152</v>
      </c>
      <c r="C119" s="14">
        <v>2024</v>
      </c>
      <c r="D119" s="14" t="str">
        <f>VLOOKUP(F119,[1]sheet!$A$190:$C$322,3,FALSE)</f>
        <v>法学244</v>
      </c>
      <c r="E119" s="14" t="str">
        <f>VLOOKUP(F119,[1]sheet!$A$190:$C$322,2,FALSE)</f>
        <v>2438110190</v>
      </c>
      <c r="F119" s="14" t="s">
        <v>270</v>
      </c>
      <c r="G119" s="14">
        <v>80</v>
      </c>
      <c r="H119" s="14">
        <v>3.825</v>
      </c>
      <c r="I119" s="14">
        <v>83.825</v>
      </c>
      <c r="J119" s="14">
        <v>77.98</v>
      </c>
      <c r="K119" s="14">
        <v>0</v>
      </c>
      <c r="L119" s="14">
        <v>77.98</v>
      </c>
      <c r="M119" s="14">
        <v>79.85</v>
      </c>
      <c r="N119" s="14">
        <v>0</v>
      </c>
      <c r="O119" s="14">
        <v>79.85</v>
      </c>
      <c r="P119" s="14">
        <v>60</v>
      </c>
      <c r="Q119" s="14">
        <v>0</v>
      </c>
      <c r="R119" s="14">
        <v>60</v>
      </c>
      <c r="S119" s="14">
        <v>60</v>
      </c>
      <c r="T119" s="14">
        <v>-10</v>
      </c>
      <c r="U119" s="14">
        <v>50</v>
      </c>
      <c r="V119" s="23">
        <v>76.36</v>
      </c>
      <c r="W119" s="14">
        <v>115</v>
      </c>
      <c r="X119" s="14">
        <v>111</v>
      </c>
      <c r="Y119" s="14" t="s">
        <v>235</v>
      </c>
      <c r="Z119" s="14">
        <v>133</v>
      </c>
      <c r="AA119" s="31"/>
      <c r="AB119" s="31"/>
      <c r="AC119" s="31"/>
      <c r="AD119" s="14"/>
      <c r="AE119" s="9"/>
    </row>
    <row r="120" ht="27" spans="1:31">
      <c r="A120" s="13" t="s">
        <v>35</v>
      </c>
      <c r="B120" s="14" t="s">
        <v>152</v>
      </c>
      <c r="C120" s="14">
        <v>2024</v>
      </c>
      <c r="D120" s="14" t="str">
        <f>VLOOKUP(F120,[1]sheet!$A$190:$C$322,3,FALSE)</f>
        <v>法学242</v>
      </c>
      <c r="E120" s="14" t="str">
        <f>VLOOKUP(F120,[1]sheet!$A$190:$C$322,2,FALSE)</f>
        <v>2301110174</v>
      </c>
      <c r="F120" s="14" t="s">
        <v>271</v>
      </c>
      <c r="G120" s="14">
        <v>80</v>
      </c>
      <c r="H120" s="14">
        <v>4.95</v>
      </c>
      <c r="I120" s="14">
        <v>84.95</v>
      </c>
      <c r="J120" s="14">
        <v>77.6</v>
      </c>
      <c r="K120" s="14">
        <v>0.18</v>
      </c>
      <c r="L120" s="14">
        <v>77.78</v>
      </c>
      <c r="M120" s="14">
        <v>65.5</v>
      </c>
      <c r="N120" s="14">
        <v>0</v>
      </c>
      <c r="O120" s="14">
        <v>65.5</v>
      </c>
      <c r="P120" s="14">
        <v>60</v>
      </c>
      <c r="Q120" s="14">
        <v>0</v>
      </c>
      <c r="R120" s="14">
        <v>60</v>
      </c>
      <c r="S120" s="14">
        <v>60</v>
      </c>
      <c r="T120" s="14">
        <v>-1</v>
      </c>
      <c r="U120" s="14">
        <v>59</v>
      </c>
      <c r="V120" s="23">
        <v>76.055</v>
      </c>
      <c r="W120" s="14">
        <v>116</v>
      </c>
      <c r="X120" s="14">
        <v>116</v>
      </c>
      <c r="Y120" s="14" t="s">
        <v>38</v>
      </c>
      <c r="Z120" s="14">
        <v>133</v>
      </c>
      <c r="AA120" s="31"/>
      <c r="AB120" s="31"/>
      <c r="AC120" s="31"/>
      <c r="AD120" s="14"/>
      <c r="AE120" s="9"/>
    </row>
    <row r="121" ht="27" spans="1:31">
      <c r="A121" s="13" t="s">
        <v>35</v>
      </c>
      <c r="B121" s="14" t="s">
        <v>152</v>
      </c>
      <c r="C121" s="14">
        <v>2024</v>
      </c>
      <c r="D121" s="14" t="str">
        <f>VLOOKUP(F121,[1]sheet!$A$190:$C$322,3,FALSE)</f>
        <v>法学241</v>
      </c>
      <c r="E121" s="14" t="str">
        <f>VLOOKUP(F121,[1]sheet!$A$190:$C$322,2,FALSE)</f>
        <v>2438110104</v>
      </c>
      <c r="F121" s="14" t="s">
        <v>272</v>
      </c>
      <c r="G121" s="14">
        <v>80</v>
      </c>
      <c r="H121" s="14">
        <v>1</v>
      </c>
      <c r="I121" s="14">
        <v>81</v>
      </c>
      <c r="J121" s="14">
        <v>77.72</v>
      </c>
      <c r="K121" s="14">
        <v>1</v>
      </c>
      <c r="L121" s="14">
        <v>78.72</v>
      </c>
      <c r="M121" s="14">
        <v>60.65</v>
      </c>
      <c r="N121" s="14">
        <v>0</v>
      </c>
      <c r="O121" s="14">
        <v>60.65</v>
      </c>
      <c r="P121" s="14">
        <v>60</v>
      </c>
      <c r="Q121" s="14">
        <v>0</v>
      </c>
      <c r="R121" s="14">
        <v>60</v>
      </c>
      <c r="S121" s="14">
        <v>60</v>
      </c>
      <c r="T121" s="14">
        <v>-3</v>
      </c>
      <c r="U121" s="14">
        <v>57</v>
      </c>
      <c r="V121" s="23">
        <v>76.0225</v>
      </c>
      <c r="W121" s="14">
        <v>117</v>
      </c>
      <c r="X121" s="14">
        <v>114</v>
      </c>
      <c r="Y121" s="14" t="s">
        <v>235</v>
      </c>
      <c r="Z121" s="14">
        <v>133</v>
      </c>
      <c r="AA121" s="31"/>
      <c r="AB121" s="31"/>
      <c r="AC121" s="31"/>
      <c r="AD121" s="14"/>
      <c r="AE121" s="9"/>
    </row>
    <row r="122" ht="27" spans="1:31">
      <c r="A122" s="13" t="s">
        <v>35</v>
      </c>
      <c r="B122" s="14" t="s">
        <v>152</v>
      </c>
      <c r="C122" s="14">
        <v>2024</v>
      </c>
      <c r="D122" s="14" t="str">
        <f>VLOOKUP(F122,[1]sheet!$A$190:$C$322,3,FALSE)</f>
        <v>法学241</v>
      </c>
      <c r="E122" s="14" t="str">
        <f>VLOOKUP(F122,[1]sheet!$A$190:$C$322,2,FALSE)</f>
        <v>2438110109</v>
      </c>
      <c r="F122" s="14" t="s">
        <v>273</v>
      </c>
      <c r="G122" s="14">
        <v>80</v>
      </c>
      <c r="H122" s="14">
        <v>1.4</v>
      </c>
      <c r="I122" s="14">
        <v>81.4</v>
      </c>
      <c r="J122" s="14">
        <v>76.4</v>
      </c>
      <c r="K122" s="14">
        <v>0</v>
      </c>
      <c r="L122" s="14">
        <v>76.4</v>
      </c>
      <c r="M122" s="14">
        <v>74.2</v>
      </c>
      <c r="N122" s="14">
        <v>0</v>
      </c>
      <c r="O122" s="14">
        <v>74.2</v>
      </c>
      <c r="P122" s="14">
        <v>60</v>
      </c>
      <c r="Q122" s="14">
        <v>0</v>
      </c>
      <c r="R122" s="14">
        <v>60</v>
      </c>
      <c r="S122" s="14">
        <v>60</v>
      </c>
      <c r="T122" s="14">
        <v>7</v>
      </c>
      <c r="U122" s="14">
        <v>67</v>
      </c>
      <c r="V122" s="23">
        <v>75.5</v>
      </c>
      <c r="W122" s="14">
        <v>118</v>
      </c>
      <c r="X122" s="14">
        <v>121</v>
      </c>
      <c r="Y122" s="14" t="s">
        <v>38</v>
      </c>
      <c r="Z122" s="14">
        <v>133</v>
      </c>
      <c r="AA122" s="31"/>
      <c r="AB122" s="31"/>
      <c r="AC122" s="31"/>
      <c r="AD122" s="14"/>
      <c r="AE122" s="9"/>
    </row>
    <row r="123" ht="27" spans="1:31">
      <c r="A123" s="13" t="s">
        <v>35</v>
      </c>
      <c r="B123" s="14" t="s">
        <v>152</v>
      </c>
      <c r="C123" s="14">
        <v>2024</v>
      </c>
      <c r="D123" s="14" t="str">
        <f>VLOOKUP(F123,[1]sheet!$A$190:$C$322,3,FALSE)</f>
        <v>法学241</v>
      </c>
      <c r="E123" s="14" t="str">
        <f>VLOOKUP(F123,[1]sheet!$A$190:$C$322,2,FALSE)</f>
        <v>2438110099</v>
      </c>
      <c r="F123" s="14" t="s">
        <v>274</v>
      </c>
      <c r="G123" s="14">
        <v>80</v>
      </c>
      <c r="H123" s="14">
        <v>4.75</v>
      </c>
      <c r="I123" s="14">
        <v>84.75</v>
      </c>
      <c r="J123" s="14">
        <v>74.56</v>
      </c>
      <c r="K123" s="14">
        <v>0</v>
      </c>
      <c r="L123" s="14">
        <v>74.56</v>
      </c>
      <c r="M123" s="14">
        <v>88.2</v>
      </c>
      <c r="N123" s="14">
        <v>1</v>
      </c>
      <c r="O123" s="14">
        <v>89.2</v>
      </c>
      <c r="P123" s="14">
        <v>60</v>
      </c>
      <c r="Q123" s="14">
        <v>0</v>
      </c>
      <c r="R123" s="14">
        <v>60</v>
      </c>
      <c r="S123" s="14">
        <v>60</v>
      </c>
      <c r="T123" s="14">
        <v>12.5</v>
      </c>
      <c r="U123" s="14">
        <v>72.5</v>
      </c>
      <c r="V123" s="23">
        <v>75.48</v>
      </c>
      <c r="W123" s="14">
        <v>119</v>
      </c>
      <c r="X123" s="14">
        <v>128</v>
      </c>
      <c r="Y123" s="14" t="s">
        <v>235</v>
      </c>
      <c r="Z123" s="14">
        <v>133</v>
      </c>
      <c r="AA123" s="31"/>
      <c r="AB123" s="31"/>
      <c r="AC123" s="31"/>
      <c r="AD123" s="14"/>
      <c r="AE123" s="9"/>
    </row>
    <row r="124" ht="27" spans="1:31">
      <c r="A124" s="13" t="s">
        <v>35</v>
      </c>
      <c r="B124" s="14" t="s">
        <v>152</v>
      </c>
      <c r="C124" s="14">
        <v>2024</v>
      </c>
      <c r="D124" s="14" t="str">
        <f>VLOOKUP(F124,[1]sheet!$A$190:$C$322,3,FALSE)</f>
        <v>法学241</v>
      </c>
      <c r="E124" s="14" t="str">
        <f>VLOOKUP(F124,[1]sheet!$A$190:$C$322,2,FALSE)</f>
        <v>2438110103</v>
      </c>
      <c r="F124" s="14" t="s">
        <v>275</v>
      </c>
      <c r="G124" s="14">
        <v>80</v>
      </c>
      <c r="H124" s="14">
        <v>0.6</v>
      </c>
      <c r="I124" s="14">
        <v>80.6</v>
      </c>
      <c r="J124" s="14">
        <v>75.2</v>
      </c>
      <c r="K124" s="14">
        <v>2</v>
      </c>
      <c r="L124" s="14">
        <v>77.2</v>
      </c>
      <c r="M124" s="14">
        <v>69.75</v>
      </c>
      <c r="N124" s="14">
        <v>0</v>
      </c>
      <c r="O124" s="14">
        <v>69.75</v>
      </c>
      <c r="P124" s="14">
        <v>60</v>
      </c>
      <c r="Q124" s="14">
        <v>0</v>
      </c>
      <c r="R124" s="14">
        <v>60</v>
      </c>
      <c r="S124" s="14">
        <v>60</v>
      </c>
      <c r="T124" s="14">
        <v>-5</v>
      </c>
      <c r="U124" s="14">
        <v>55</v>
      </c>
      <c r="V124" s="23">
        <v>75.1975</v>
      </c>
      <c r="W124" s="14">
        <v>120</v>
      </c>
      <c r="X124" s="14">
        <v>125</v>
      </c>
      <c r="Y124" s="14" t="s">
        <v>38</v>
      </c>
      <c r="Z124" s="14">
        <v>133</v>
      </c>
      <c r="AA124" s="31"/>
      <c r="AB124" s="31"/>
      <c r="AC124" s="31"/>
      <c r="AD124" s="14"/>
      <c r="AE124" s="9"/>
    </row>
    <row r="125" ht="27" spans="1:31">
      <c r="A125" s="13" t="s">
        <v>35</v>
      </c>
      <c r="B125" s="14" t="s">
        <v>152</v>
      </c>
      <c r="C125" s="14">
        <v>2024</v>
      </c>
      <c r="D125" s="14" t="str">
        <f>VLOOKUP(F125,[1]sheet!$A$190:$C$322,3,FALSE)</f>
        <v>法学242</v>
      </c>
      <c r="E125" s="14" t="str">
        <f>VLOOKUP(F125,[1]sheet!$A$190:$C$322,2,FALSE)</f>
        <v>2334110116</v>
      </c>
      <c r="F125" s="14" t="s">
        <v>276</v>
      </c>
      <c r="G125" s="14">
        <v>80</v>
      </c>
      <c r="H125" s="14">
        <v>0.75</v>
      </c>
      <c r="I125" s="14">
        <v>80.75</v>
      </c>
      <c r="J125" s="14">
        <v>77.42</v>
      </c>
      <c r="K125" s="14">
        <v>0</v>
      </c>
      <c r="L125" s="14">
        <v>77.42</v>
      </c>
      <c r="M125" s="14">
        <v>62.85</v>
      </c>
      <c r="N125" s="14">
        <v>0</v>
      </c>
      <c r="O125" s="14">
        <v>62.85</v>
      </c>
      <c r="P125" s="14">
        <v>60</v>
      </c>
      <c r="Q125" s="14">
        <v>0</v>
      </c>
      <c r="R125" s="14">
        <v>60</v>
      </c>
      <c r="S125" s="14">
        <v>60</v>
      </c>
      <c r="T125" s="14">
        <v>-5</v>
      </c>
      <c r="U125" s="14">
        <v>55</v>
      </c>
      <c r="V125" s="23">
        <v>75.0325</v>
      </c>
      <c r="W125" s="14">
        <v>121</v>
      </c>
      <c r="X125" s="14">
        <v>117</v>
      </c>
      <c r="Y125" s="14" t="s">
        <v>38</v>
      </c>
      <c r="Z125" s="14">
        <v>133</v>
      </c>
      <c r="AA125" s="31"/>
      <c r="AB125" s="31"/>
      <c r="AC125" s="31"/>
      <c r="AD125" s="14"/>
      <c r="AE125" s="9"/>
    </row>
    <row r="126" ht="27" spans="1:31">
      <c r="A126" s="13" t="s">
        <v>35</v>
      </c>
      <c r="B126" s="14" t="s">
        <v>152</v>
      </c>
      <c r="C126" s="14">
        <v>2024</v>
      </c>
      <c r="D126" s="14" t="str">
        <f>VLOOKUP(F126,[1]sheet!$A$190:$C$322,3,FALSE)</f>
        <v>法学242</v>
      </c>
      <c r="E126" s="14" t="str">
        <f>VLOOKUP(F126,[1]sheet!$A$190:$C$322,2,FALSE)</f>
        <v>2438110136</v>
      </c>
      <c r="F126" s="14" t="s">
        <v>277</v>
      </c>
      <c r="G126" s="14">
        <v>80</v>
      </c>
      <c r="H126" s="14">
        <v>1.35</v>
      </c>
      <c r="I126" s="14">
        <v>81.35</v>
      </c>
      <c r="J126" s="14">
        <v>76.4</v>
      </c>
      <c r="K126" s="14">
        <v>0</v>
      </c>
      <c r="L126" s="14">
        <v>76.4</v>
      </c>
      <c r="M126" s="14">
        <v>60</v>
      </c>
      <c r="N126" s="14">
        <v>0</v>
      </c>
      <c r="O126" s="14">
        <v>60</v>
      </c>
      <c r="P126" s="14">
        <v>60</v>
      </c>
      <c r="Q126" s="14">
        <v>0</v>
      </c>
      <c r="R126" s="14">
        <v>60</v>
      </c>
      <c r="S126" s="14">
        <v>60</v>
      </c>
      <c r="T126" s="14">
        <v>6.54</v>
      </c>
      <c r="U126" s="14">
        <v>66.54</v>
      </c>
      <c r="V126" s="23">
        <v>74.762</v>
      </c>
      <c r="W126" s="14">
        <v>122</v>
      </c>
      <c r="X126" s="14">
        <v>121</v>
      </c>
      <c r="Y126" s="14" t="s">
        <v>38</v>
      </c>
      <c r="Z126" s="14">
        <v>133</v>
      </c>
      <c r="AA126" s="31"/>
      <c r="AB126" s="31"/>
      <c r="AC126" s="31"/>
      <c r="AD126" s="14"/>
      <c r="AE126" s="9"/>
    </row>
    <row r="127" ht="27" spans="1:31">
      <c r="A127" s="13" t="s">
        <v>35</v>
      </c>
      <c r="B127" s="14" t="s">
        <v>152</v>
      </c>
      <c r="C127" s="14">
        <v>2024</v>
      </c>
      <c r="D127" s="14" t="str">
        <f>VLOOKUP(F127,[1]sheet!$A$190:$C$322,3,FALSE)</f>
        <v>法学244</v>
      </c>
      <c r="E127" s="14" t="str">
        <f>VLOOKUP(F127,[1]sheet!$A$190:$C$322,2,FALSE)</f>
        <v>2407110066</v>
      </c>
      <c r="F127" s="14" t="s">
        <v>278</v>
      </c>
      <c r="G127" s="14">
        <v>80</v>
      </c>
      <c r="H127" s="14">
        <v>0</v>
      </c>
      <c r="I127" s="14">
        <v>80</v>
      </c>
      <c r="J127" s="14">
        <v>76.58</v>
      </c>
      <c r="K127" s="14">
        <v>0</v>
      </c>
      <c r="L127" s="14">
        <v>76.58</v>
      </c>
      <c r="M127" s="14">
        <v>69.65</v>
      </c>
      <c r="N127" s="14">
        <v>0</v>
      </c>
      <c r="O127" s="14">
        <v>69.65</v>
      </c>
      <c r="P127" s="14">
        <v>60</v>
      </c>
      <c r="Q127" s="14">
        <v>0</v>
      </c>
      <c r="R127" s="14">
        <v>60</v>
      </c>
      <c r="S127" s="14">
        <v>60</v>
      </c>
      <c r="T127" s="14">
        <v>-5</v>
      </c>
      <c r="U127" s="14">
        <v>55</v>
      </c>
      <c r="V127" s="23">
        <v>74.6675</v>
      </c>
      <c r="W127" s="14">
        <v>123</v>
      </c>
      <c r="X127" s="14">
        <v>119</v>
      </c>
      <c r="Y127" s="14" t="s">
        <v>235</v>
      </c>
      <c r="Z127" s="14">
        <v>133</v>
      </c>
      <c r="AA127" s="31"/>
      <c r="AB127" s="31"/>
      <c r="AC127" s="31"/>
      <c r="AD127" s="14"/>
      <c r="AE127" s="9"/>
    </row>
    <row r="128" ht="27" spans="1:31">
      <c r="A128" s="13" t="s">
        <v>35</v>
      </c>
      <c r="B128" s="14" t="s">
        <v>152</v>
      </c>
      <c r="C128" s="14">
        <v>2024</v>
      </c>
      <c r="D128" s="14" t="str">
        <f>VLOOKUP(F128,[1]sheet!$A$190:$C$322,3,FALSE)</f>
        <v>法学243</v>
      </c>
      <c r="E128" s="14" t="str">
        <f>VLOOKUP(F128,[1]sheet!$A$190:$C$322,2,FALSE)</f>
        <v>2438110160</v>
      </c>
      <c r="F128" s="14" t="s">
        <v>279</v>
      </c>
      <c r="G128" s="14">
        <v>80</v>
      </c>
      <c r="H128" s="14">
        <v>0.8</v>
      </c>
      <c r="I128" s="14">
        <v>80.8</v>
      </c>
      <c r="J128" s="14">
        <v>75.96</v>
      </c>
      <c r="K128" s="14">
        <v>1</v>
      </c>
      <c r="L128" s="14">
        <v>76.96</v>
      </c>
      <c r="M128" s="14">
        <v>60.6</v>
      </c>
      <c r="N128" s="14">
        <v>0</v>
      </c>
      <c r="O128" s="14">
        <v>60.6</v>
      </c>
      <c r="P128" s="14">
        <v>60</v>
      </c>
      <c r="Q128" s="14">
        <v>0</v>
      </c>
      <c r="R128" s="14">
        <v>60</v>
      </c>
      <c r="S128" s="14">
        <v>60</v>
      </c>
      <c r="T128" s="14">
        <v>-5</v>
      </c>
      <c r="U128" s="14">
        <v>55</v>
      </c>
      <c r="V128" s="23">
        <v>74.58</v>
      </c>
      <c r="W128" s="14">
        <v>124</v>
      </c>
      <c r="X128" s="14">
        <v>123</v>
      </c>
      <c r="Y128" s="14" t="s">
        <v>235</v>
      </c>
      <c r="Z128" s="14">
        <v>133</v>
      </c>
      <c r="AA128" s="31"/>
      <c r="AB128" s="31"/>
      <c r="AC128" s="31"/>
      <c r="AD128" s="14"/>
      <c r="AE128" s="9"/>
    </row>
    <row r="129" ht="27" spans="1:31">
      <c r="A129" s="13" t="s">
        <v>35</v>
      </c>
      <c r="B129" s="14" t="s">
        <v>152</v>
      </c>
      <c r="C129" s="14">
        <v>2024</v>
      </c>
      <c r="D129" s="14" t="str">
        <f>VLOOKUP(F129,[1]sheet!$A$190:$C$322,3,FALSE)</f>
        <v>法学242</v>
      </c>
      <c r="E129" s="14" t="str">
        <f>VLOOKUP(F129,[1]sheet!$A$190:$C$322,2,FALSE)</f>
        <v>2438110112</v>
      </c>
      <c r="F129" s="14" t="s">
        <v>280</v>
      </c>
      <c r="G129" s="14">
        <v>80</v>
      </c>
      <c r="H129" s="14">
        <v>0</v>
      </c>
      <c r="I129" s="14">
        <v>80</v>
      </c>
      <c r="J129" s="14">
        <v>77.2</v>
      </c>
      <c r="K129" s="14">
        <v>0</v>
      </c>
      <c r="L129" s="14">
        <v>77.2</v>
      </c>
      <c r="M129" s="14">
        <v>53</v>
      </c>
      <c r="N129" s="14">
        <v>0</v>
      </c>
      <c r="O129" s="14">
        <v>53</v>
      </c>
      <c r="P129" s="14">
        <v>60</v>
      </c>
      <c r="Q129" s="14">
        <v>0</v>
      </c>
      <c r="R129" s="14">
        <v>60</v>
      </c>
      <c r="S129" s="14">
        <v>60</v>
      </c>
      <c r="T129" s="14">
        <v>0</v>
      </c>
      <c r="U129" s="14">
        <v>60</v>
      </c>
      <c r="V129" s="23">
        <v>74.55</v>
      </c>
      <c r="W129" s="14">
        <v>125</v>
      </c>
      <c r="X129" s="14">
        <v>118</v>
      </c>
      <c r="Y129" s="14" t="s">
        <v>38</v>
      </c>
      <c r="Z129" s="14">
        <v>133</v>
      </c>
      <c r="AA129" s="31"/>
      <c r="AB129" s="31"/>
      <c r="AC129" s="31"/>
      <c r="AD129" s="14"/>
      <c r="AE129" s="9"/>
    </row>
    <row r="130" ht="27" spans="1:31">
      <c r="A130" s="13" t="s">
        <v>35</v>
      </c>
      <c r="B130" s="14" t="s">
        <v>152</v>
      </c>
      <c r="C130" s="14">
        <v>2024</v>
      </c>
      <c r="D130" s="14" t="str">
        <f>VLOOKUP(F130,[1]sheet!$A$190:$C$322,3,FALSE)</f>
        <v>法学242</v>
      </c>
      <c r="E130" s="14" t="str">
        <f>VLOOKUP(F130,[1]sheet!$A$190:$C$322,2,FALSE)</f>
        <v>2438110132</v>
      </c>
      <c r="F130" s="14" t="s">
        <v>281</v>
      </c>
      <c r="G130" s="14">
        <v>80</v>
      </c>
      <c r="H130" s="14">
        <v>0</v>
      </c>
      <c r="I130" s="14">
        <v>80</v>
      </c>
      <c r="J130" s="14">
        <v>74.7</v>
      </c>
      <c r="K130" s="14">
        <v>0</v>
      </c>
      <c r="L130" s="14">
        <v>74.7</v>
      </c>
      <c r="M130" s="14">
        <v>79.35</v>
      </c>
      <c r="N130" s="14">
        <v>0</v>
      </c>
      <c r="O130" s="14">
        <v>79.35</v>
      </c>
      <c r="P130" s="14">
        <v>60</v>
      </c>
      <c r="Q130" s="14">
        <v>0</v>
      </c>
      <c r="R130" s="14">
        <v>60</v>
      </c>
      <c r="S130" s="14">
        <v>60</v>
      </c>
      <c r="T130" s="14">
        <v>0</v>
      </c>
      <c r="U130" s="14">
        <v>60</v>
      </c>
      <c r="V130" s="23">
        <v>73.9925</v>
      </c>
      <c r="W130" s="14">
        <v>126</v>
      </c>
      <c r="X130" s="14">
        <v>127</v>
      </c>
      <c r="Y130" s="14" t="s">
        <v>235</v>
      </c>
      <c r="Z130" s="14">
        <v>133</v>
      </c>
      <c r="AA130" s="31"/>
      <c r="AB130" s="31"/>
      <c r="AC130" s="31"/>
      <c r="AD130" s="14"/>
      <c r="AE130" s="9"/>
    </row>
    <row r="131" ht="27" spans="1:31">
      <c r="A131" s="13" t="s">
        <v>35</v>
      </c>
      <c r="B131" s="14" t="s">
        <v>152</v>
      </c>
      <c r="C131" s="14">
        <v>2024</v>
      </c>
      <c r="D131" s="14" t="str">
        <f>VLOOKUP(F131,[1]sheet!$A$190:$C$322,3,FALSE)</f>
        <v>法学243</v>
      </c>
      <c r="E131" s="14" t="str">
        <f>VLOOKUP(F131,[1]sheet!$A$190:$C$322,2,FALSE)</f>
        <v>2438110163</v>
      </c>
      <c r="F131" s="14" t="s">
        <v>282</v>
      </c>
      <c r="G131" s="14">
        <v>80</v>
      </c>
      <c r="H131" s="14">
        <v>0.6</v>
      </c>
      <c r="I131" s="14">
        <v>80.6</v>
      </c>
      <c r="J131" s="14">
        <v>75.04</v>
      </c>
      <c r="K131" s="14">
        <v>0</v>
      </c>
      <c r="L131" s="14">
        <v>75.04</v>
      </c>
      <c r="M131" s="14">
        <v>67.3</v>
      </c>
      <c r="N131" s="14">
        <v>0</v>
      </c>
      <c r="O131" s="14">
        <v>67.3</v>
      </c>
      <c r="P131" s="14">
        <v>60</v>
      </c>
      <c r="Q131" s="14">
        <v>0</v>
      </c>
      <c r="R131" s="14">
        <v>60</v>
      </c>
      <c r="S131" s="14">
        <v>60</v>
      </c>
      <c r="T131" s="14">
        <v>-5</v>
      </c>
      <c r="U131" s="14">
        <v>55</v>
      </c>
      <c r="V131" s="23">
        <v>73.455</v>
      </c>
      <c r="W131" s="14">
        <v>127</v>
      </c>
      <c r="X131" s="14">
        <v>126</v>
      </c>
      <c r="Y131" s="14" t="s">
        <v>38</v>
      </c>
      <c r="Z131" s="14">
        <v>133</v>
      </c>
      <c r="AA131" s="31"/>
      <c r="AB131" s="31"/>
      <c r="AC131" s="31"/>
      <c r="AD131" s="14"/>
      <c r="AE131" s="9"/>
    </row>
    <row r="132" ht="27" spans="1:31">
      <c r="A132" s="13" t="s">
        <v>35</v>
      </c>
      <c r="B132" s="14" t="s">
        <v>152</v>
      </c>
      <c r="C132" s="14">
        <v>2024</v>
      </c>
      <c r="D132" s="14" t="str">
        <f>VLOOKUP(F132,[1]sheet!$A$190:$C$322,3,FALSE)</f>
        <v>法学243</v>
      </c>
      <c r="E132" s="14" t="str">
        <f>VLOOKUP(F132,[1]sheet!$A$190:$C$322,2,FALSE)</f>
        <v>2438110164</v>
      </c>
      <c r="F132" s="14" t="s">
        <v>283</v>
      </c>
      <c r="G132" s="14">
        <v>80</v>
      </c>
      <c r="H132" s="14">
        <v>0</v>
      </c>
      <c r="I132" s="14">
        <v>80</v>
      </c>
      <c r="J132" s="14">
        <v>76.56</v>
      </c>
      <c r="K132" s="14">
        <v>0</v>
      </c>
      <c r="L132" s="14">
        <v>76.56</v>
      </c>
      <c r="M132" s="14">
        <v>41.9</v>
      </c>
      <c r="N132" s="14">
        <v>0</v>
      </c>
      <c r="O132" s="14">
        <v>41.9</v>
      </c>
      <c r="P132" s="14">
        <v>60</v>
      </c>
      <c r="Q132" s="14">
        <v>0</v>
      </c>
      <c r="R132" s="14">
        <v>60</v>
      </c>
      <c r="S132" s="14">
        <v>60</v>
      </c>
      <c r="T132" s="14">
        <v>-5</v>
      </c>
      <c r="U132" s="14">
        <v>55</v>
      </c>
      <c r="V132" s="23">
        <v>73.265</v>
      </c>
      <c r="W132" s="14">
        <v>128</v>
      </c>
      <c r="X132" s="14">
        <v>120</v>
      </c>
      <c r="Y132" s="14" t="s">
        <v>235</v>
      </c>
      <c r="Z132" s="14">
        <v>133</v>
      </c>
      <c r="AA132" s="31"/>
      <c r="AB132" s="31"/>
      <c r="AC132" s="31"/>
      <c r="AD132" s="14"/>
      <c r="AE132" s="9"/>
    </row>
    <row r="133" ht="27" spans="1:31">
      <c r="A133" s="13" t="s">
        <v>35</v>
      </c>
      <c r="B133" s="14" t="s">
        <v>152</v>
      </c>
      <c r="C133" s="14">
        <v>2024</v>
      </c>
      <c r="D133" s="14" t="str">
        <f>VLOOKUP(F133,[1]sheet!$A$190:$C$322,3,FALSE)</f>
        <v>法学241</v>
      </c>
      <c r="E133" s="14" t="str">
        <f>VLOOKUP(F133,[1]sheet!$A$190:$C$322,2,FALSE)</f>
        <v>2438110107</v>
      </c>
      <c r="F133" s="14" t="s">
        <v>284</v>
      </c>
      <c r="G133" s="14">
        <v>80</v>
      </c>
      <c r="H133" s="14">
        <v>0</v>
      </c>
      <c r="I133" s="14">
        <v>80</v>
      </c>
      <c r="J133" s="14">
        <v>74.52</v>
      </c>
      <c r="K133" s="14">
        <v>0</v>
      </c>
      <c r="L133" s="14">
        <v>74.52</v>
      </c>
      <c r="M133" s="14">
        <v>63.45</v>
      </c>
      <c r="N133" s="14">
        <v>0</v>
      </c>
      <c r="O133" s="14">
        <v>63.45</v>
      </c>
      <c r="P133" s="14">
        <v>60</v>
      </c>
      <c r="Q133" s="14">
        <v>0</v>
      </c>
      <c r="R133" s="14">
        <v>60</v>
      </c>
      <c r="S133" s="14">
        <v>60</v>
      </c>
      <c r="T133" s="14">
        <v>0</v>
      </c>
      <c r="U133" s="14">
        <v>60</v>
      </c>
      <c r="V133" s="23">
        <v>73.0625</v>
      </c>
      <c r="W133" s="14">
        <v>129</v>
      </c>
      <c r="X133" s="14">
        <v>129</v>
      </c>
      <c r="Y133" s="14" t="s">
        <v>235</v>
      </c>
      <c r="Z133" s="14">
        <v>133</v>
      </c>
      <c r="AA133" s="31"/>
      <c r="AB133" s="31"/>
      <c r="AC133" s="31"/>
      <c r="AD133" s="14"/>
      <c r="AE133" s="9"/>
    </row>
    <row r="134" ht="27" spans="1:31">
      <c r="A134" s="13" t="s">
        <v>35</v>
      </c>
      <c r="B134" s="14" t="s">
        <v>152</v>
      </c>
      <c r="C134" s="14">
        <v>2024</v>
      </c>
      <c r="D134" s="14" t="str">
        <f>VLOOKUP(F134,[1]sheet!$A$190:$C$322,3,FALSE)</f>
        <v>法学244</v>
      </c>
      <c r="E134" s="14" t="str">
        <f>VLOOKUP(F134,[1]sheet!$A$190:$C$322,2,FALSE)</f>
        <v>2438110189</v>
      </c>
      <c r="F134" s="14" t="s">
        <v>285</v>
      </c>
      <c r="G134" s="14">
        <v>80</v>
      </c>
      <c r="H134" s="14">
        <v>0</v>
      </c>
      <c r="I134" s="14">
        <v>80</v>
      </c>
      <c r="J134" s="14">
        <v>71.94</v>
      </c>
      <c r="K134" s="14">
        <v>1.5</v>
      </c>
      <c r="L134" s="14">
        <v>73.44</v>
      </c>
      <c r="M134" s="14">
        <v>71.95</v>
      </c>
      <c r="N134" s="14">
        <v>4</v>
      </c>
      <c r="O134" s="14">
        <v>75.95</v>
      </c>
      <c r="P134" s="14">
        <v>60</v>
      </c>
      <c r="Q134" s="14">
        <v>0</v>
      </c>
      <c r="R134" s="14">
        <v>60</v>
      </c>
      <c r="S134" s="14">
        <v>60</v>
      </c>
      <c r="T134" s="14">
        <v>1.5</v>
      </c>
      <c r="U134" s="14">
        <v>61.5</v>
      </c>
      <c r="V134" s="23">
        <v>72.9525</v>
      </c>
      <c r="W134" s="14">
        <v>130</v>
      </c>
      <c r="X134" s="14">
        <v>132</v>
      </c>
      <c r="Y134" s="14" t="s">
        <v>235</v>
      </c>
      <c r="Z134" s="14">
        <v>133</v>
      </c>
      <c r="AA134" s="31"/>
      <c r="AB134" s="31"/>
      <c r="AC134" s="31"/>
      <c r="AD134" s="14"/>
      <c r="AE134" s="9"/>
    </row>
    <row r="135" ht="27" spans="1:31">
      <c r="A135" s="13" t="s">
        <v>35</v>
      </c>
      <c r="B135" s="14" t="s">
        <v>152</v>
      </c>
      <c r="C135" s="14">
        <v>2024</v>
      </c>
      <c r="D135" s="14" t="str">
        <f>VLOOKUP(F135,[1]sheet!$A$190:$C$322,3,FALSE)</f>
        <v>法学241</v>
      </c>
      <c r="E135" s="14" t="str">
        <f>VLOOKUP(F135,[1]sheet!$A$190:$C$322,2,FALSE)</f>
        <v>2438110105G</v>
      </c>
      <c r="F135" s="14" t="s">
        <v>286</v>
      </c>
      <c r="G135" s="14">
        <v>80</v>
      </c>
      <c r="H135" s="14">
        <v>2.45</v>
      </c>
      <c r="I135" s="14">
        <v>82.45</v>
      </c>
      <c r="J135" s="14">
        <v>72.6</v>
      </c>
      <c r="K135" s="14">
        <v>0</v>
      </c>
      <c r="L135" s="14">
        <v>72.6</v>
      </c>
      <c r="M135" s="14">
        <v>60</v>
      </c>
      <c r="N135" s="14">
        <v>0</v>
      </c>
      <c r="O135" s="14">
        <v>60</v>
      </c>
      <c r="P135" s="14">
        <v>60</v>
      </c>
      <c r="Q135" s="14">
        <v>0</v>
      </c>
      <c r="R135" s="14">
        <v>60</v>
      </c>
      <c r="S135" s="14">
        <v>60</v>
      </c>
      <c r="T135" s="14">
        <v>1</v>
      </c>
      <c r="U135" s="14">
        <v>61</v>
      </c>
      <c r="V135" s="23">
        <v>71.745</v>
      </c>
      <c r="W135" s="14">
        <v>131</v>
      </c>
      <c r="X135" s="14">
        <v>130</v>
      </c>
      <c r="Y135" s="14" t="s">
        <v>235</v>
      </c>
      <c r="Z135" s="14">
        <v>133</v>
      </c>
      <c r="AA135" s="31"/>
      <c r="AB135" s="31"/>
      <c r="AC135" s="31"/>
      <c r="AD135" s="14"/>
      <c r="AE135" s="9"/>
    </row>
    <row r="136" ht="27" spans="1:31">
      <c r="A136" s="13" t="s">
        <v>35</v>
      </c>
      <c r="B136" s="14" t="s">
        <v>152</v>
      </c>
      <c r="C136" s="14">
        <v>2024</v>
      </c>
      <c r="D136" s="14" t="str">
        <f>VLOOKUP(F136,[1]sheet!$A$190:$C$322,3,FALSE)</f>
        <v>法学243</v>
      </c>
      <c r="E136" s="14" t="str">
        <f>VLOOKUP(F136,[1]sheet!$A$190:$C$322,2,FALSE)</f>
        <v>2438110162</v>
      </c>
      <c r="F136" s="14" t="s">
        <v>287</v>
      </c>
      <c r="G136" s="14">
        <v>80</v>
      </c>
      <c r="H136" s="14">
        <v>0</v>
      </c>
      <c r="I136" s="14">
        <v>80</v>
      </c>
      <c r="J136" s="14">
        <v>72.34</v>
      </c>
      <c r="K136" s="14">
        <v>0</v>
      </c>
      <c r="L136" s="14">
        <v>72.34</v>
      </c>
      <c r="M136" s="14">
        <v>70.5</v>
      </c>
      <c r="N136" s="14">
        <v>0</v>
      </c>
      <c r="O136" s="14">
        <v>70.5</v>
      </c>
      <c r="P136" s="14">
        <v>60</v>
      </c>
      <c r="Q136" s="14">
        <v>0</v>
      </c>
      <c r="R136" s="14">
        <v>60</v>
      </c>
      <c r="S136" s="14">
        <v>60</v>
      </c>
      <c r="T136" s="14">
        <v>-5</v>
      </c>
      <c r="U136" s="14">
        <v>55</v>
      </c>
      <c r="V136" s="23">
        <v>71.53</v>
      </c>
      <c r="W136" s="14">
        <v>132</v>
      </c>
      <c r="X136" s="14">
        <v>131</v>
      </c>
      <c r="Y136" s="14" t="s">
        <v>38</v>
      </c>
      <c r="Z136" s="14">
        <v>133</v>
      </c>
      <c r="AA136" s="31"/>
      <c r="AB136" s="31"/>
      <c r="AC136" s="31"/>
      <c r="AD136" s="14"/>
      <c r="AE136" s="9"/>
    </row>
    <row r="137" ht="27" spans="1:31">
      <c r="A137" s="13" t="s">
        <v>35</v>
      </c>
      <c r="B137" s="14" t="s">
        <v>152</v>
      </c>
      <c r="C137" s="14">
        <v>2024</v>
      </c>
      <c r="D137" s="14" t="str">
        <f>VLOOKUP(F137,[1]sheet!$A$190:$C$322,3,FALSE)</f>
        <v>法学244</v>
      </c>
      <c r="E137" s="14" t="str">
        <f>VLOOKUP(F137,[1]sheet!$A$190:$C$322,2,FALSE)</f>
        <v>2438110179</v>
      </c>
      <c r="F137" s="14" t="s">
        <v>288</v>
      </c>
      <c r="G137" s="14">
        <v>80</v>
      </c>
      <c r="H137" s="14">
        <v>2.5</v>
      </c>
      <c r="I137" s="14">
        <v>82.5</v>
      </c>
      <c r="J137" s="14">
        <v>71.32</v>
      </c>
      <c r="K137" s="14">
        <v>0</v>
      </c>
      <c r="L137" s="14">
        <v>71.32</v>
      </c>
      <c r="M137" s="14">
        <v>62.05</v>
      </c>
      <c r="N137" s="14">
        <v>0</v>
      </c>
      <c r="O137" s="14">
        <v>62.05</v>
      </c>
      <c r="P137" s="14">
        <v>60</v>
      </c>
      <c r="Q137" s="14">
        <v>0</v>
      </c>
      <c r="R137" s="14">
        <v>60</v>
      </c>
      <c r="S137" s="14">
        <v>60</v>
      </c>
      <c r="T137" s="14">
        <v>-3</v>
      </c>
      <c r="U137" s="14">
        <v>57</v>
      </c>
      <c r="V137" s="23">
        <v>70.6925</v>
      </c>
      <c r="W137" s="14">
        <v>133</v>
      </c>
      <c r="X137" s="14">
        <v>133</v>
      </c>
      <c r="Y137" s="14" t="s">
        <v>235</v>
      </c>
      <c r="Z137" s="14">
        <v>133</v>
      </c>
      <c r="AA137" s="31"/>
      <c r="AB137" s="31"/>
      <c r="AC137" s="31"/>
      <c r="AD137" s="14"/>
      <c r="AE137" s="9"/>
    </row>
    <row r="138" spans="1:31">
      <c r="A138" s="33" t="s">
        <v>145</v>
      </c>
      <c r="B138" s="32" t="s">
        <v>146</v>
      </c>
      <c r="C138" s="4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9"/>
      <c r="Z138" s="9"/>
      <c r="AA138" s="2"/>
      <c r="AB138" s="2"/>
      <c r="AC138" s="2"/>
      <c r="AD138" s="9"/>
      <c r="AE138" s="9"/>
    </row>
    <row r="139" spans="1:31">
      <c r="A139" s="34"/>
      <c r="B139" s="35" t="s">
        <v>147</v>
      </c>
      <c r="C139" s="4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9"/>
      <c r="Z139" s="9"/>
      <c r="AA139" s="2"/>
      <c r="AB139" s="2"/>
      <c r="AC139" s="2"/>
      <c r="AD139" s="9"/>
      <c r="AE139" s="9"/>
    </row>
    <row r="140" spans="1:31">
      <c r="A140" s="34"/>
      <c r="B140" s="32" t="s">
        <v>148</v>
      </c>
      <c r="C140" s="4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9"/>
      <c r="Z140" s="9"/>
      <c r="AA140" s="2"/>
      <c r="AB140" s="2"/>
      <c r="AC140" s="2"/>
      <c r="AD140" s="9"/>
      <c r="AE140" s="9"/>
    </row>
    <row r="141" spans="1:31">
      <c r="A141" s="36"/>
      <c r="B141" s="32" t="s">
        <v>149</v>
      </c>
      <c r="C141" s="37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9"/>
      <c r="Z141" s="9"/>
      <c r="AA141" s="2"/>
      <c r="AB141" s="2"/>
      <c r="AC141" s="2"/>
      <c r="AD141" s="9"/>
      <c r="AE141" s="9"/>
    </row>
    <row r="142" spans="1:31">
      <c r="A142" s="37"/>
      <c r="B142" s="35" t="s">
        <v>150</v>
      </c>
      <c r="C142" s="37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9"/>
      <c r="Z142" s="9"/>
      <c r="AA142" s="2"/>
      <c r="AB142" s="2"/>
      <c r="AC142" s="2"/>
      <c r="AD142" s="9"/>
      <c r="AE142" s="9"/>
    </row>
  </sheetData>
  <mergeCells count="1">
    <mergeCell ref="A2:AD2"/>
  </mergeCells>
  <dataValidations count="4">
    <dataValidation type="list" allowBlank="1" showInputMessage="1" showErrorMessage="1" sqref="P1:P2 U138:U142 AA4:AA137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Q1:Q2 V138:V142">
      <formula1>$CQ$8:$CQ$11</formula1>
    </dataValidation>
    <dataValidation type="list" allowBlank="1" showInputMessage="1" showErrorMessage="1" sqref="R1:R2 W138:W142 AC4:AC137">
      <formula1>"三好学生,三好学生标兵,优秀学生干部"</formula1>
    </dataValidation>
    <dataValidation type="list" allowBlank="1" showInputMessage="1" showErrorMessage="1" sqref="AB5:AB137">
      <formula1>"学业进步奖,研究与创新奖,道德风尚奖,文体活动奖,社会工作奖"</formula1>
    </dataValidation>
  </dataValidation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6 2 8 3 6 9 8 7 7 7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WWO_wpscloud_20260902094840-997daf6cd0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历史学（师范）2024级</vt:lpstr>
      <vt:lpstr>法学2024级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（·L·）</cp:lastModifiedBy>
  <dcterms:created xsi:type="dcterms:W3CDTF">1996-12-20T01:32:00Z</dcterms:created>
  <cp:lastPrinted>2019-09-08T03:36:00Z</cp:lastPrinted>
  <dcterms:modified xsi:type="dcterms:W3CDTF">2026-09-16T04:05:27Z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86F86043181E42B8A2A2F8972BEB436E_13</vt:lpwstr>
  </property>
  <property fmtid="{D5CDD505-2E9C-101B-9397-08002B2CF9AE}" pid="4" name="CalculationRule">
    <vt:i4>0</vt:i4>
  </property>
</Properties>
</file>